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k-User\Desktop\"/>
    </mc:Choice>
  </mc:AlternateContent>
  <bookViews>
    <workbookView xWindow="0" yWindow="0" windowWidth="15360" windowHeight="7755"/>
  </bookViews>
  <sheets>
    <sheet name="صادرات 95" sheetId="2" r:id="rId1"/>
    <sheet name="Sheet1" sheetId="1" r:id="rId2"/>
  </sheets>
  <definedNames>
    <definedName name="_xlnm._FilterDatabase" localSheetId="0" hidden="1">'صادرات 95'!#REF!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Y76" i="2"/>
  <c r="X76" i="2"/>
  <c r="W76" i="2"/>
  <c r="V76" i="2"/>
  <c r="U76" i="2"/>
  <c r="S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A75" i="2"/>
  <c r="Z75" i="2"/>
  <c r="AA74" i="2"/>
  <c r="Z74" i="2"/>
  <c r="AA73" i="2"/>
  <c r="R73" i="2"/>
  <c r="R76" i="2" s="1"/>
  <c r="AA72" i="2"/>
  <c r="Z72" i="2"/>
  <c r="AA71" i="2"/>
  <c r="Z71" i="2"/>
  <c r="AA70" i="2"/>
  <c r="Z70" i="2"/>
  <c r="AA69" i="2"/>
  <c r="Z69" i="2"/>
  <c r="AA68" i="2"/>
  <c r="Z68" i="2"/>
  <c r="AA67" i="2"/>
  <c r="Z67" i="2"/>
  <c r="AA66" i="2"/>
  <c r="Z66" i="2"/>
  <c r="AA65" i="2"/>
  <c r="Z65" i="2"/>
  <c r="AA64" i="2"/>
  <c r="Z64" i="2"/>
  <c r="AA63" i="2"/>
  <c r="Z63" i="2"/>
  <c r="AA62" i="2"/>
  <c r="Z62" i="2"/>
  <c r="AA61" i="2"/>
  <c r="Z61" i="2"/>
  <c r="AA60" i="2"/>
  <c r="Z60" i="2"/>
  <c r="AA59" i="2"/>
  <c r="Z59" i="2"/>
  <c r="AA58" i="2"/>
  <c r="Z58" i="2"/>
  <c r="AA57" i="2"/>
  <c r="Z57" i="2"/>
  <c r="AA56" i="2"/>
  <c r="Z56" i="2"/>
  <c r="AA55" i="2"/>
  <c r="Z55" i="2"/>
  <c r="AA54" i="2"/>
  <c r="Z54" i="2"/>
  <c r="AA53" i="2"/>
  <c r="Z53" i="2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T33" i="2"/>
  <c r="T76" i="2" s="1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AA6" i="2"/>
  <c r="Z6" i="2"/>
  <c r="AA5" i="2"/>
  <c r="Z5" i="2"/>
  <c r="AA4" i="2"/>
  <c r="AA76" i="2" s="1"/>
  <c r="T80" i="2" s="1"/>
  <c r="Z4" i="2"/>
  <c r="Z73" i="2" l="1"/>
  <c r="Z76" i="2" s="1"/>
  <c r="T79" i="2" l="1"/>
  <c r="T78" i="2"/>
</calcChain>
</file>

<file path=xl/sharedStrings.xml><?xml version="1.0" encoding="utf-8"?>
<sst xmlns="http://schemas.openxmlformats.org/spreadsheetml/2006/main" count="118" uniqueCount="94">
  <si>
    <t>فروردين 95</t>
  </si>
  <si>
    <t>ارديبهشت95</t>
  </si>
  <si>
    <t>خرداد95</t>
  </si>
  <si>
    <t>تیر 95</t>
  </si>
  <si>
    <t>مرداد 95</t>
  </si>
  <si>
    <t>شهریور 95</t>
  </si>
  <si>
    <t>مهر 95</t>
  </si>
  <si>
    <t>آبان 95</t>
  </si>
  <si>
    <t>آذر 95</t>
  </si>
  <si>
    <t>دی 95</t>
  </si>
  <si>
    <t>بهمن 95</t>
  </si>
  <si>
    <t>اسفند 95</t>
  </si>
  <si>
    <t>جمع10ماهه</t>
  </si>
  <si>
    <t>شرکت</t>
  </si>
  <si>
    <t>سيمان</t>
  </si>
  <si>
    <t>كلينكر</t>
  </si>
  <si>
    <t>سیمان آبيك</t>
  </si>
  <si>
    <t>سیمان اروميه</t>
  </si>
  <si>
    <t>سیمان اصفهان</t>
  </si>
  <si>
    <t>سیمان بهبهان</t>
  </si>
  <si>
    <t>سیمان تهران</t>
  </si>
  <si>
    <t>سیمان دورود</t>
  </si>
  <si>
    <t>سیمان خزر</t>
  </si>
  <si>
    <t>سیمان سپاهان</t>
  </si>
  <si>
    <t>سیمان شمال</t>
  </si>
  <si>
    <t>سیمان شرق</t>
  </si>
  <si>
    <t>سیمان صوفيان</t>
  </si>
  <si>
    <t>سیمان غرب</t>
  </si>
  <si>
    <t>سیمان فارس</t>
  </si>
  <si>
    <t>سیمان كرمان</t>
  </si>
  <si>
    <t xml:space="preserve">سیمان مازندران </t>
  </si>
  <si>
    <t>سفيد شمال</t>
  </si>
  <si>
    <t>سیمان آباده</t>
  </si>
  <si>
    <t>سیمان اردبيل</t>
  </si>
  <si>
    <t>سیمان استهبان</t>
  </si>
  <si>
    <t>سفید اكباتان</t>
  </si>
  <si>
    <t>سیمان ايلام</t>
  </si>
  <si>
    <t>سیمان خاش</t>
  </si>
  <si>
    <t>سیمان خوزستان</t>
  </si>
  <si>
    <t>سیمان شاهرود</t>
  </si>
  <si>
    <t>سیمان قاين</t>
  </si>
  <si>
    <t>سیمان كردستان</t>
  </si>
  <si>
    <t>سفيدساوه</t>
  </si>
  <si>
    <t>سفيد نيريز</t>
  </si>
  <si>
    <t>سیمان هرمزگان</t>
  </si>
  <si>
    <t>سیمان هگمتان</t>
  </si>
  <si>
    <t>سیمان كارون</t>
  </si>
  <si>
    <t>سفيداروميه</t>
  </si>
  <si>
    <t>سیمان بجنورد</t>
  </si>
  <si>
    <t>سیمان قشم</t>
  </si>
  <si>
    <t>سيمان دشتستان</t>
  </si>
  <si>
    <t>سیمان داراب</t>
  </si>
  <si>
    <t>سیمان بنوید</t>
  </si>
  <si>
    <t>سیمان ياسوج</t>
  </si>
  <si>
    <t>تجارت مهریز</t>
  </si>
  <si>
    <t xml:space="preserve">کویرکاشان </t>
  </si>
  <si>
    <t>فارس نو</t>
  </si>
  <si>
    <t>زنجان</t>
  </si>
  <si>
    <t>فیروزکوه</t>
  </si>
  <si>
    <t>لارستان</t>
  </si>
  <si>
    <t>خاکستری ساوه</t>
  </si>
  <si>
    <t>فرازفیروزکوه</t>
  </si>
  <si>
    <t xml:space="preserve">ممتازان کرمان </t>
  </si>
  <si>
    <t>اردستان</t>
  </si>
  <si>
    <t>شهرکرد</t>
  </si>
  <si>
    <t>عمران انارک</t>
  </si>
  <si>
    <t>ساروج اصفهان</t>
  </si>
  <si>
    <t>ساروج بوشهر</t>
  </si>
  <si>
    <t>لارسبزوار</t>
  </si>
  <si>
    <t>زاوه تربت</t>
  </si>
  <si>
    <t>زرين رفسنجان</t>
  </si>
  <si>
    <t>زابل</t>
  </si>
  <si>
    <t>جوين</t>
  </si>
  <si>
    <t xml:space="preserve">آذرآبادگان خوی </t>
  </si>
  <si>
    <t>نهاوند</t>
  </si>
  <si>
    <t>سامان غرب</t>
  </si>
  <si>
    <t>پيوندگلستان</t>
  </si>
  <si>
    <t>نائين</t>
  </si>
  <si>
    <t>لامرد</t>
  </si>
  <si>
    <t>نيزارقم</t>
  </si>
  <si>
    <t>كاوان بوكان</t>
  </si>
  <si>
    <t>گيلان سبز</t>
  </si>
  <si>
    <t>کیاسر</t>
  </si>
  <si>
    <t xml:space="preserve">خمسه </t>
  </si>
  <si>
    <t>سفید شرق</t>
  </si>
  <si>
    <t>مجد خواف</t>
  </si>
  <si>
    <t>طبس</t>
  </si>
  <si>
    <t>باقران بیرجند</t>
  </si>
  <si>
    <t>جمع</t>
  </si>
  <si>
    <t xml:space="preserve">مجموع  کلینکر وسیمان10ماهه سال جاری: </t>
  </si>
  <si>
    <t xml:space="preserve">اصلاحیه  سیمان مازندران در تیر ماه    10870 تن 
اصلاحیه  سیمان اصفهان کلینکر در آذرماه 12053 تن </t>
  </si>
  <si>
    <t xml:space="preserve">مجموع  سیمان 10ماهه سال جاری: </t>
  </si>
  <si>
    <r>
      <t xml:space="preserve">مجموع  </t>
    </r>
    <r>
      <rPr>
        <b/>
        <sz val="14"/>
        <color theme="1"/>
        <rFont val="B Nazanin"/>
        <charset val="178"/>
      </rPr>
      <t xml:space="preserve">کلینکر10ماهه سال جاری: </t>
    </r>
  </si>
  <si>
    <t xml:space="preserve">
درصورت وجود هرگونه اصلاحی و یا مغایرت درگزارش آماری فوق خواهشمند است مراتب را حداکثر ظرف مدت یک هفته کتباً به انجمن صنفی کارفرمایان صنعت سیمان منعکس نمایند.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</si>
</sst>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_-* #,##0.00\-;_-* &quot;-&quot;??_-;_-@_-"/>
  </numFmts>
  <fonts count="15">
    <font>
      <sz val="11"/>
      <color theme="1"/>
      <name val="Arial"/>
      <family val="2"/>
      <charset val="178"/>
      <scheme val="minor"/>
    </font>
    <font>
      <sz val="10"/>
      <name val="Arial"/>
      <charset val="178"/>
    </font>
    <font>
      <sz val="10"/>
      <name val="B Titr"/>
      <charset val="178"/>
    </font>
    <font>
      <sz val="11"/>
      <color theme="1"/>
      <name val="Calibri"/>
      <family val="2"/>
      <charset val="178"/>
    </font>
    <font>
      <b/>
      <sz val="10"/>
      <color indexed="8"/>
      <name val="B Titr"/>
      <charset val="178"/>
    </font>
    <font>
      <b/>
      <sz val="10"/>
      <name val="B Titr"/>
      <charset val="178"/>
    </font>
    <font>
      <sz val="11"/>
      <color indexed="8"/>
      <name val="Calibri"/>
      <family val="2"/>
      <charset val="178"/>
    </font>
    <font>
      <sz val="10"/>
      <name val="Arial"/>
      <family val="2"/>
    </font>
    <font>
      <b/>
      <sz val="10"/>
      <color theme="1"/>
      <name val="B Titr"/>
      <charset val="178"/>
    </font>
    <font>
      <sz val="12"/>
      <name val="Arial"/>
      <family val="2"/>
    </font>
    <font>
      <sz val="16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B Nazanin"/>
      <charset val="178"/>
    </font>
    <font>
      <b/>
      <sz val="10"/>
      <color theme="1"/>
      <name val="Arial"/>
      <family val="2"/>
    </font>
    <font>
      <b/>
      <sz val="12"/>
      <name val="B Titr"/>
      <charset val="17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slantDashDot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  <xf numFmtId="0" fontId="7" fillId="0" borderId="0"/>
  </cellStyleXfs>
  <cellXfs count="82">
    <xf numFmtId="0" fontId="0" fillId="0" borderId="0" xfId="0"/>
    <xf numFmtId="0" fontId="2" fillId="0" borderId="1" xfId="1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1" fillId="0" borderId="0" xfId="1"/>
    <xf numFmtId="0" fontId="4" fillId="2" borderId="3" xfId="2" applyFont="1" applyFill="1" applyBorder="1" applyAlignment="1">
      <alignment horizontal="center" vertical="center"/>
    </xf>
    <xf numFmtId="4" fontId="4" fillId="3" borderId="4" xfId="2" applyNumberFormat="1" applyFont="1" applyFill="1" applyBorder="1" applyAlignment="1">
      <alignment horizontal="center" vertical="center"/>
    </xf>
    <xf numFmtId="4" fontId="4" fillId="3" borderId="5" xfId="2" applyNumberFormat="1" applyFont="1" applyFill="1" applyBorder="1" applyAlignment="1">
      <alignment horizontal="center" vertical="center"/>
    </xf>
    <xf numFmtId="4" fontId="4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4" fontId="4" fillId="4" borderId="9" xfId="3" applyNumberFormat="1" applyFont="1" applyFill="1" applyBorder="1" applyAlignment="1">
      <alignment horizontal="center" vertical="center"/>
    </xf>
    <xf numFmtId="4" fontId="4" fillId="5" borderId="10" xfId="3" applyNumberFormat="1" applyFont="1" applyFill="1" applyBorder="1" applyAlignment="1">
      <alignment horizontal="center" vertical="center"/>
    </xf>
    <xf numFmtId="4" fontId="4" fillId="4" borderId="11" xfId="3" applyNumberFormat="1" applyFont="1" applyFill="1" applyBorder="1" applyAlignment="1">
      <alignment horizontal="center" vertical="center"/>
    </xf>
    <xf numFmtId="4" fontId="4" fillId="4" borderId="12" xfId="3" applyNumberFormat="1" applyFont="1" applyFill="1" applyBorder="1" applyAlignment="1">
      <alignment horizontal="center" vertical="center"/>
    </xf>
    <xf numFmtId="4" fontId="4" fillId="5" borderId="13" xfId="3" applyNumberFormat="1" applyFont="1" applyFill="1" applyBorder="1" applyAlignment="1">
      <alignment horizontal="center" vertical="center"/>
    </xf>
    <xf numFmtId="4" fontId="4" fillId="5" borderId="14" xfId="3" applyNumberFormat="1" applyFont="1" applyFill="1" applyBorder="1" applyAlignment="1">
      <alignment horizontal="center" vertical="center"/>
    </xf>
    <xf numFmtId="4" fontId="4" fillId="5" borderId="8" xfId="3" applyNumberFormat="1" applyFont="1" applyFill="1" applyBorder="1" applyAlignment="1">
      <alignment horizontal="center" vertical="center"/>
    </xf>
    <xf numFmtId="0" fontId="5" fillId="2" borderId="14" xfId="1" applyNumberFormat="1" applyFont="1" applyFill="1" applyBorder="1" applyAlignment="1">
      <alignment horizontal="center" vertical="center"/>
    </xf>
    <xf numFmtId="0" fontId="5" fillId="6" borderId="15" xfId="4" applyFont="1" applyFill="1" applyBorder="1" applyAlignment="1">
      <alignment horizontal="center"/>
    </xf>
    <xf numFmtId="4" fontId="4" fillId="6" borderId="16" xfId="1" applyNumberFormat="1" applyFont="1" applyFill="1" applyBorder="1" applyAlignment="1">
      <alignment horizontal="center" vertical="center"/>
    </xf>
    <xf numFmtId="4" fontId="4" fillId="2" borderId="16" xfId="1" applyNumberFormat="1" applyFont="1" applyFill="1" applyBorder="1" applyAlignment="1">
      <alignment horizontal="center" vertical="center"/>
    </xf>
    <xf numFmtId="4" fontId="8" fillId="6" borderId="16" xfId="1" applyNumberFormat="1" applyFont="1" applyFill="1" applyBorder="1" applyAlignment="1">
      <alignment horizontal="center" vertical="center"/>
    </xf>
    <xf numFmtId="2" fontId="8" fillId="2" borderId="16" xfId="2" applyNumberFormat="1" applyFont="1" applyFill="1" applyBorder="1" applyAlignment="1">
      <alignment horizontal="center" vertical="center"/>
    </xf>
    <xf numFmtId="4" fontId="8" fillId="6" borderId="8" xfId="2" applyNumberFormat="1" applyFont="1" applyFill="1" applyBorder="1" applyAlignment="1">
      <alignment horizontal="center" vertical="center"/>
    </xf>
    <xf numFmtId="4" fontId="8" fillId="2" borderId="16" xfId="2" applyNumberFormat="1" applyFont="1" applyFill="1" applyBorder="1" applyAlignment="1">
      <alignment horizontal="center" vertical="center"/>
    </xf>
    <xf numFmtId="4" fontId="8" fillId="6" borderId="16" xfId="2" applyNumberFormat="1" applyFont="1" applyFill="1" applyBorder="1" applyAlignment="1">
      <alignment horizontal="center" vertical="center"/>
    </xf>
    <xf numFmtId="0" fontId="2" fillId="0" borderId="8" xfId="1" applyFont="1" applyBorder="1"/>
    <xf numFmtId="3" fontId="8" fillId="3" borderId="16" xfId="2" applyNumberFormat="1" applyFont="1" applyFill="1" applyBorder="1" applyAlignment="1">
      <alignment horizontal="center" vertical="center"/>
    </xf>
    <xf numFmtId="4" fontId="4" fillId="6" borderId="8" xfId="1" applyNumberFormat="1" applyFont="1" applyFill="1" applyBorder="1" applyAlignment="1">
      <alignment horizontal="center" vertical="center"/>
    </xf>
    <xf numFmtId="4" fontId="4" fillId="2" borderId="8" xfId="1" applyNumberFormat="1" applyFont="1" applyFill="1" applyBorder="1" applyAlignment="1">
      <alignment horizontal="center" vertical="center"/>
    </xf>
    <xf numFmtId="4" fontId="8" fillId="2" borderId="8" xfId="1" applyNumberFormat="1" applyFont="1" applyFill="1" applyBorder="1" applyAlignment="1">
      <alignment horizontal="center" vertical="center"/>
    </xf>
    <xf numFmtId="4" fontId="8" fillId="6" borderId="8" xfId="1" applyNumberFormat="1" applyFont="1" applyFill="1" applyBorder="1" applyAlignment="1">
      <alignment horizontal="center" vertical="center"/>
    </xf>
    <xf numFmtId="2" fontId="8" fillId="2" borderId="8" xfId="2" applyNumberFormat="1" applyFont="1" applyFill="1" applyBorder="1" applyAlignment="1">
      <alignment horizontal="center" vertical="center"/>
    </xf>
    <xf numFmtId="4" fontId="8" fillId="2" borderId="8" xfId="2" applyNumberFormat="1" applyFont="1" applyFill="1" applyBorder="1" applyAlignment="1">
      <alignment horizontal="center" vertical="center"/>
    </xf>
    <xf numFmtId="4" fontId="4" fillId="7" borderId="8" xfId="1" applyNumberFormat="1" applyFont="1" applyFill="1" applyBorder="1" applyAlignment="1">
      <alignment horizontal="center" vertical="center"/>
    </xf>
    <xf numFmtId="0" fontId="5" fillId="2" borderId="17" xfId="1" applyNumberFormat="1" applyFont="1" applyFill="1" applyBorder="1" applyAlignment="1">
      <alignment horizontal="center" vertical="center"/>
    </xf>
    <xf numFmtId="2" fontId="8" fillId="3" borderId="8" xfId="2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4" fontId="4" fillId="6" borderId="8" xfId="2" applyNumberFormat="1" applyFont="1" applyFill="1" applyBorder="1" applyAlignment="1">
      <alignment horizontal="center" vertical="center"/>
    </xf>
    <xf numFmtId="0" fontId="8" fillId="6" borderId="8" xfId="2" applyFont="1" applyFill="1" applyBorder="1" applyAlignment="1">
      <alignment horizontal="center" vertical="center"/>
    </xf>
    <xf numFmtId="0" fontId="5" fillId="2" borderId="18" xfId="1" applyNumberFormat="1" applyFont="1" applyFill="1" applyBorder="1" applyAlignment="1">
      <alignment horizontal="center" vertical="center"/>
    </xf>
    <xf numFmtId="4" fontId="4" fillId="2" borderId="8" xfId="2" applyNumberFormat="1" applyFont="1" applyFill="1" applyBorder="1" applyAlignment="1">
      <alignment horizontal="center" vertical="center"/>
    </xf>
    <xf numFmtId="4" fontId="5" fillId="6" borderId="8" xfId="2" applyNumberFormat="1" applyFont="1" applyFill="1" applyBorder="1" applyAlignment="1">
      <alignment horizontal="center" vertical="center"/>
    </xf>
    <xf numFmtId="3" fontId="8" fillId="6" borderId="8" xfId="2" applyNumberFormat="1" applyFont="1" applyFill="1" applyBorder="1" applyAlignment="1">
      <alignment horizontal="center" vertical="center"/>
    </xf>
    <xf numFmtId="3" fontId="8" fillId="3" borderId="8" xfId="2" applyNumberFormat="1" applyFont="1" applyFill="1" applyBorder="1" applyAlignment="1">
      <alignment horizontal="center" vertical="center"/>
    </xf>
    <xf numFmtId="0" fontId="5" fillId="2" borderId="19" xfId="1" applyNumberFormat="1" applyFont="1" applyFill="1" applyBorder="1" applyAlignment="1">
      <alignment horizontal="center" vertical="center"/>
    </xf>
    <xf numFmtId="4" fontId="4" fillId="6" borderId="20" xfId="2" applyNumberFormat="1" applyFont="1" applyFill="1" applyBorder="1" applyAlignment="1">
      <alignment horizontal="center" vertical="center"/>
    </xf>
    <xf numFmtId="4" fontId="4" fillId="6" borderId="21" xfId="2" applyNumberFormat="1" applyFont="1" applyFill="1" applyBorder="1" applyAlignment="1">
      <alignment horizontal="center" vertical="center"/>
    </xf>
    <xf numFmtId="4" fontId="4" fillId="2" borderId="21" xfId="2" applyNumberFormat="1" applyFont="1" applyFill="1" applyBorder="1" applyAlignment="1">
      <alignment horizontal="center" vertical="center"/>
    </xf>
    <xf numFmtId="4" fontId="8" fillId="6" borderId="21" xfId="2" applyNumberFormat="1" applyFont="1" applyFill="1" applyBorder="1" applyAlignment="1">
      <alignment horizontal="center" vertical="center"/>
    </xf>
    <xf numFmtId="2" fontId="8" fillId="2" borderId="21" xfId="2" applyNumberFormat="1" applyFont="1" applyFill="1" applyBorder="1" applyAlignment="1">
      <alignment horizontal="center" vertical="center"/>
    </xf>
    <xf numFmtId="4" fontId="8" fillId="2" borderId="21" xfId="2" applyNumberFormat="1" applyFont="1" applyFill="1" applyBorder="1" applyAlignment="1">
      <alignment horizontal="center" vertical="center"/>
    </xf>
    <xf numFmtId="3" fontId="8" fillId="6" borderId="21" xfId="2" applyNumberFormat="1" applyFont="1" applyFill="1" applyBorder="1" applyAlignment="1">
      <alignment horizontal="center" vertical="center"/>
    </xf>
    <xf numFmtId="0" fontId="2" fillId="0" borderId="21" xfId="1" applyFont="1" applyBorder="1"/>
    <xf numFmtId="3" fontId="8" fillId="8" borderId="22" xfId="3" applyNumberFormat="1" applyFont="1" applyFill="1" applyBorder="1" applyAlignment="1">
      <alignment horizontal="center" vertical="center"/>
    </xf>
    <xf numFmtId="3" fontId="8" fillId="7" borderId="23" xfId="3" applyNumberFormat="1" applyFont="1" applyFill="1" applyBorder="1" applyAlignment="1">
      <alignment horizontal="center" vertical="center"/>
    </xf>
    <xf numFmtId="3" fontId="8" fillId="8" borderId="24" xfId="3" applyNumberFormat="1" applyFont="1" applyFill="1" applyBorder="1" applyAlignment="1">
      <alignment horizontal="center" vertical="center"/>
    </xf>
    <xf numFmtId="3" fontId="8" fillId="8" borderId="25" xfId="3" applyNumberFormat="1" applyFont="1" applyFill="1" applyBorder="1" applyAlignment="1">
      <alignment horizontal="center" vertical="center"/>
    </xf>
    <xf numFmtId="0" fontId="5" fillId="8" borderId="24" xfId="1" applyFont="1" applyFill="1" applyBorder="1" applyAlignment="1">
      <alignment vertical="center"/>
    </xf>
    <xf numFmtId="3" fontId="8" fillId="3" borderId="24" xfId="3" applyNumberFormat="1" applyFont="1" applyFill="1" applyBorder="1" applyAlignment="1">
      <alignment horizontal="center" vertical="center"/>
    </xf>
    <xf numFmtId="3" fontId="8" fillId="3" borderId="26" xfId="3" applyNumberFormat="1" applyFont="1" applyFill="1" applyBorder="1" applyAlignment="1">
      <alignment horizontal="center" vertical="center"/>
    </xf>
    <xf numFmtId="0" fontId="1" fillId="0" borderId="0" xfId="1" applyNumberFormat="1"/>
    <xf numFmtId="0" fontId="9" fillId="0" borderId="0" xfId="1" applyFont="1"/>
    <xf numFmtId="0" fontId="7" fillId="0" borderId="0" xfId="1" applyFont="1"/>
    <xf numFmtId="0" fontId="10" fillId="0" borderId="0" xfId="1" applyFont="1"/>
    <xf numFmtId="3" fontId="1" fillId="0" borderId="0" xfId="1" applyNumberFormat="1"/>
    <xf numFmtId="3" fontId="11" fillId="0" borderId="0" xfId="1" applyNumberFormat="1" applyFont="1" applyFill="1" applyBorder="1" applyAlignment="1">
      <alignment vertical="center"/>
    </xf>
    <xf numFmtId="0" fontId="11" fillId="0" borderId="2" xfId="1" applyFont="1" applyFill="1" applyBorder="1" applyAlignment="1">
      <alignment vertical="center"/>
    </xf>
    <xf numFmtId="0" fontId="11" fillId="9" borderId="8" xfId="1" applyFont="1" applyFill="1" applyBorder="1" applyAlignment="1">
      <alignment horizontal="center" vertical="center"/>
    </xf>
    <xf numFmtId="3" fontId="12" fillId="8" borderId="8" xfId="3" applyNumberFormat="1" applyFont="1" applyFill="1" applyBorder="1" applyAlignment="1">
      <alignment horizontal="center" vertical="center"/>
    </xf>
    <xf numFmtId="3" fontId="2" fillId="3" borderId="27" xfId="1" applyNumberFormat="1" applyFont="1" applyFill="1" applyBorder="1" applyAlignment="1">
      <alignment horizontal="center" vertical="center" wrapText="1"/>
    </xf>
    <xf numFmtId="3" fontId="2" fillId="3" borderId="28" xfId="1" applyNumberFormat="1" applyFont="1" applyFill="1" applyBorder="1" applyAlignment="1">
      <alignment horizontal="center" vertical="center"/>
    </xf>
    <xf numFmtId="3" fontId="2" fillId="3" borderId="29" xfId="1" applyNumberFormat="1" applyFont="1" applyFill="1" applyBorder="1" applyAlignment="1">
      <alignment horizontal="center" vertical="center"/>
    </xf>
    <xf numFmtId="3" fontId="11" fillId="0" borderId="2" xfId="1" applyNumberFormat="1" applyFont="1" applyFill="1" applyBorder="1" applyAlignment="1">
      <alignment vertical="center"/>
    </xf>
    <xf numFmtId="0" fontId="1" fillId="0" borderId="0" xfId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/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4" fillId="0" borderId="29" xfId="1" applyFont="1" applyBorder="1" applyAlignment="1">
      <alignment horizontal="center" vertical="center"/>
    </xf>
  </cellXfs>
  <cellStyles count="5">
    <cellStyle name="Comma 2" xfId="3"/>
    <cellStyle name="Normal" xfId="0" builtinId="0"/>
    <cellStyle name="Normal 2" xfId="1"/>
    <cellStyle name="Normal 3" xfId="2"/>
    <cellStyle name="Standard_Temp.Appendix_29.12.0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85"/>
  <sheetViews>
    <sheetView rightToLeft="1" tabSelected="1" zoomScale="80" zoomScaleNormal="80" workbookViewId="0">
      <pane xSplit="1" ySplit="3" topLeftCell="N50" activePane="bottomRight" state="frozen"/>
      <selection pane="topRight" activeCell="B1" sqref="B1"/>
      <selection pane="bottomLeft" activeCell="A4" sqref="A4"/>
      <selection pane="bottomRight" activeCell="T60" sqref="T60"/>
    </sheetView>
  </sheetViews>
  <sheetFormatPr defaultRowHeight="20.25"/>
  <cols>
    <col min="1" max="1" width="13.25" style="63" bestFit="1" customWidth="1"/>
    <col min="2" max="2" width="12.25" style="4" customWidth="1"/>
    <col min="3" max="3" width="11.375" style="4" customWidth="1"/>
    <col min="4" max="4" width="12.25" style="4" customWidth="1"/>
    <col min="5" max="5" width="11.625" style="4" customWidth="1"/>
    <col min="6" max="6" width="10.875" style="4" customWidth="1"/>
    <col min="7" max="7" width="10.625" style="4" customWidth="1"/>
    <col min="8" max="8" width="11.375" style="4" customWidth="1"/>
    <col min="9" max="9" width="10.375" style="4" customWidth="1"/>
    <col min="10" max="10" width="9.625" style="4" customWidth="1"/>
    <col min="11" max="11" width="9.625" style="4" bestFit="1" customWidth="1"/>
    <col min="12" max="12" width="9.25" style="4" customWidth="1"/>
    <col min="13" max="13" width="10.125" style="4" customWidth="1"/>
    <col min="14" max="14" width="9.375" style="4" customWidth="1"/>
    <col min="15" max="15" width="10.25" style="4" customWidth="1"/>
    <col min="16" max="16" width="9.25" style="65" customWidth="1"/>
    <col min="17" max="17" width="9.75" style="4" customWidth="1"/>
    <col min="18" max="18" width="8.875" style="4" customWidth="1"/>
    <col min="19" max="19" width="9.875" style="4" bestFit="1" customWidth="1"/>
    <col min="20" max="20" width="11.125" style="4" customWidth="1"/>
    <col min="21" max="21" width="10.75" style="4" customWidth="1"/>
    <col min="22" max="22" width="11" style="4" hidden="1" customWidth="1"/>
    <col min="23" max="23" width="10.875" style="4" hidden="1" customWidth="1"/>
    <col min="24" max="24" width="0.25" style="66" hidden="1" customWidth="1"/>
    <col min="25" max="25" width="9.25" style="4" hidden="1" customWidth="1"/>
    <col min="26" max="26" width="11.375" style="4" customWidth="1"/>
    <col min="27" max="27" width="10" style="4" customWidth="1"/>
    <col min="28" max="16384" width="9" style="4"/>
  </cols>
  <sheetData>
    <row r="1" spans="1:27" ht="16.5" customHeight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/>
    </row>
    <row r="2" spans="1:27" ht="30.75" customHeight="1">
      <c r="A2" s="5"/>
      <c r="B2" s="6" t="s">
        <v>0</v>
      </c>
      <c r="C2" s="7"/>
      <c r="D2" s="6" t="s">
        <v>1</v>
      </c>
      <c r="E2" s="7"/>
      <c r="F2" s="6" t="s">
        <v>2</v>
      </c>
      <c r="G2" s="7"/>
      <c r="H2" s="6" t="s">
        <v>3</v>
      </c>
      <c r="I2" s="7"/>
      <c r="J2" s="6" t="s">
        <v>4</v>
      </c>
      <c r="K2" s="7"/>
      <c r="L2" s="6" t="s">
        <v>5</v>
      </c>
      <c r="M2" s="7"/>
      <c r="N2" s="6" t="s">
        <v>6</v>
      </c>
      <c r="O2" s="7"/>
      <c r="P2" s="6" t="s">
        <v>7</v>
      </c>
      <c r="Q2" s="7"/>
      <c r="R2" s="6" t="s">
        <v>8</v>
      </c>
      <c r="S2" s="7"/>
      <c r="T2" s="6" t="s">
        <v>9</v>
      </c>
      <c r="U2" s="7"/>
      <c r="V2" s="6" t="s">
        <v>10</v>
      </c>
      <c r="W2" s="7"/>
      <c r="X2" s="8" t="s">
        <v>11</v>
      </c>
      <c r="Y2" s="9"/>
      <c r="Z2" s="6" t="s">
        <v>12</v>
      </c>
      <c r="AA2" s="7"/>
    </row>
    <row r="3" spans="1:27" ht="33.75" customHeight="1" thickBot="1">
      <c r="A3" s="10" t="s">
        <v>13</v>
      </c>
      <c r="B3" s="11" t="s">
        <v>14</v>
      </c>
      <c r="C3" s="12" t="s">
        <v>15</v>
      </c>
      <c r="D3" s="13" t="s">
        <v>14</v>
      </c>
      <c r="E3" s="12" t="s">
        <v>15</v>
      </c>
      <c r="F3" s="13" t="s">
        <v>14</v>
      </c>
      <c r="G3" s="12" t="s">
        <v>15</v>
      </c>
      <c r="H3" s="14" t="s">
        <v>14</v>
      </c>
      <c r="I3" s="15" t="s">
        <v>15</v>
      </c>
      <c r="J3" s="14" t="s">
        <v>14</v>
      </c>
      <c r="K3" s="15" t="s">
        <v>15</v>
      </c>
      <c r="L3" s="14" t="s">
        <v>14</v>
      </c>
      <c r="M3" s="15" t="s">
        <v>15</v>
      </c>
      <c r="N3" s="14" t="s">
        <v>14</v>
      </c>
      <c r="O3" s="15" t="s">
        <v>15</v>
      </c>
      <c r="P3" s="14" t="s">
        <v>14</v>
      </c>
      <c r="Q3" s="15" t="s">
        <v>15</v>
      </c>
      <c r="R3" s="14" t="s">
        <v>14</v>
      </c>
      <c r="S3" s="15" t="s">
        <v>15</v>
      </c>
      <c r="T3" s="14" t="s">
        <v>14</v>
      </c>
      <c r="U3" s="15" t="s">
        <v>15</v>
      </c>
      <c r="V3" s="14" t="s">
        <v>14</v>
      </c>
      <c r="W3" s="16" t="s">
        <v>15</v>
      </c>
      <c r="X3" s="14" t="s">
        <v>14</v>
      </c>
      <c r="Y3" s="17" t="s">
        <v>15</v>
      </c>
      <c r="Z3" s="14" t="s">
        <v>14</v>
      </c>
      <c r="AA3" s="15" t="s">
        <v>15</v>
      </c>
    </row>
    <row r="4" spans="1:27" ht="21" customHeight="1">
      <c r="A4" s="18" t="s">
        <v>16</v>
      </c>
      <c r="B4" s="19">
        <v>0</v>
      </c>
      <c r="C4" s="20">
        <v>0</v>
      </c>
      <c r="D4" s="21">
        <v>0</v>
      </c>
      <c r="E4" s="21">
        <v>0</v>
      </c>
      <c r="F4" s="22">
        <v>0</v>
      </c>
      <c r="G4" s="22">
        <v>0</v>
      </c>
      <c r="H4" s="23">
        <v>0</v>
      </c>
      <c r="I4" s="23">
        <v>0</v>
      </c>
      <c r="J4" s="24">
        <v>0</v>
      </c>
      <c r="K4" s="24">
        <v>0</v>
      </c>
      <c r="L4" s="25">
        <v>0</v>
      </c>
      <c r="M4" s="25">
        <v>0</v>
      </c>
      <c r="N4" s="26">
        <v>0</v>
      </c>
      <c r="O4" s="26">
        <v>0</v>
      </c>
      <c r="P4" s="25">
        <v>0</v>
      </c>
      <c r="Q4" s="25">
        <v>0</v>
      </c>
      <c r="R4" s="26">
        <v>0</v>
      </c>
      <c r="S4" s="26">
        <v>0</v>
      </c>
      <c r="T4" s="25">
        <v>0</v>
      </c>
      <c r="U4" s="25">
        <v>0</v>
      </c>
      <c r="V4" s="26"/>
      <c r="W4" s="26"/>
      <c r="X4" s="27"/>
      <c r="Y4" s="27"/>
      <c r="Z4" s="28">
        <f>B4+D4+F4+H4+J4+L4+N4+P4+R4+T4+V4+X4</f>
        <v>0</v>
      </c>
      <c r="AA4" s="28">
        <f>C4+E4+G4+I4+K4+M4+O4+Q4+S4+U4</f>
        <v>0</v>
      </c>
    </row>
    <row r="5" spans="1:27">
      <c r="A5" s="18" t="s">
        <v>17</v>
      </c>
      <c r="B5" s="29">
        <v>74004.25</v>
      </c>
      <c r="C5" s="29">
        <v>0</v>
      </c>
      <c r="D5" s="30">
        <v>98833.61</v>
      </c>
      <c r="E5" s="31">
        <v>0</v>
      </c>
      <c r="F5" s="32">
        <v>52771.76</v>
      </c>
      <c r="G5" s="32">
        <v>0</v>
      </c>
      <c r="H5" s="33">
        <v>40536</v>
      </c>
      <c r="I5" s="33">
        <v>0</v>
      </c>
      <c r="J5" s="24">
        <v>69906.3</v>
      </c>
      <c r="K5" s="24">
        <v>0</v>
      </c>
      <c r="L5" s="34">
        <v>71560</v>
      </c>
      <c r="M5" s="34">
        <v>0</v>
      </c>
      <c r="N5" s="24">
        <v>86178</v>
      </c>
      <c r="O5" s="24">
        <v>0</v>
      </c>
      <c r="P5" s="34">
        <v>87464</v>
      </c>
      <c r="Q5" s="34">
        <v>0</v>
      </c>
      <c r="R5" s="24">
        <v>48010</v>
      </c>
      <c r="S5" s="24">
        <v>12053</v>
      </c>
      <c r="T5" s="34">
        <v>39823</v>
      </c>
      <c r="U5" s="34">
        <v>0</v>
      </c>
      <c r="V5" s="24"/>
      <c r="W5" s="24"/>
      <c r="X5" s="27"/>
      <c r="Y5" s="27"/>
      <c r="Z5" s="28">
        <f t="shared" ref="Z5:Z68" si="0">B5+D5+F5+H5+J5+L5+N5+P5+R5+T5+V5+X5</f>
        <v>669086.91999999993</v>
      </c>
      <c r="AA5" s="28">
        <f t="shared" ref="AA5:AA68" si="1">C5+E5+G5+I5+K5+M5+O5+Q5+S5+U5</f>
        <v>12053</v>
      </c>
    </row>
    <row r="6" spans="1:27">
      <c r="A6" s="18" t="s">
        <v>18</v>
      </c>
      <c r="B6" s="35">
        <v>277</v>
      </c>
      <c r="C6" s="35">
        <v>14336</v>
      </c>
      <c r="D6" s="30">
        <v>181</v>
      </c>
      <c r="E6" s="30">
        <v>13766</v>
      </c>
      <c r="F6" s="32">
        <v>405</v>
      </c>
      <c r="G6" s="32">
        <v>29624</v>
      </c>
      <c r="H6" s="33">
        <v>600</v>
      </c>
      <c r="I6" s="33">
        <v>48247</v>
      </c>
      <c r="J6" s="24">
        <v>122</v>
      </c>
      <c r="K6" s="24">
        <v>993</v>
      </c>
      <c r="L6" s="34">
        <v>325</v>
      </c>
      <c r="M6" s="34">
        <v>5681</v>
      </c>
      <c r="N6" s="24">
        <v>449</v>
      </c>
      <c r="O6" s="24">
        <v>11348</v>
      </c>
      <c r="P6" s="34">
        <v>131</v>
      </c>
      <c r="Q6" s="34">
        <v>7126</v>
      </c>
      <c r="R6" s="24">
        <v>156</v>
      </c>
      <c r="S6" s="24">
        <v>0</v>
      </c>
      <c r="T6" s="34">
        <v>233</v>
      </c>
      <c r="U6" s="34">
        <v>22686</v>
      </c>
      <c r="V6" s="24"/>
      <c r="W6" s="24"/>
      <c r="X6" s="27"/>
      <c r="Y6" s="27"/>
      <c r="Z6" s="28">
        <f t="shared" si="0"/>
        <v>2879</v>
      </c>
      <c r="AA6" s="28">
        <f t="shared" si="1"/>
        <v>153807</v>
      </c>
    </row>
    <row r="7" spans="1:27">
      <c r="A7" s="36" t="s">
        <v>19</v>
      </c>
      <c r="B7" s="29">
        <v>1599.97</v>
      </c>
      <c r="C7" s="29">
        <v>6445.63</v>
      </c>
      <c r="D7" s="30">
        <v>0</v>
      </c>
      <c r="E7" s="30">
        <v>48506.16</v>
      </c>
      <c r="F7" s="32">
        <v>0</v>
      </c>
      <c r="G7" s="32">
        <v>44548.97</v>
      </c>
      <c r="H7" s="33">
        <v>0</v>
      </c>
      <c r="I7" s="33">
        <v>1029.1099999999999</v>
      </c>
      <c r="J7" s="24">
        <v>0</v>
      </c>
      <c r="K7" s="24">
        <v>4987.29</v>
      </c>
      <c r="L7" s="34">
        <v>0</v>
      </c>
      <c r="M7" s="34">
        <v>38237.379999999997</v>
      </c>
      <c r="N7" s="24">
        <v>0</v>
      </c>
      <c r="O7" s="24">
        <v>53651.51</v>
      </c>
      <c r="P7" s="34">
        <v>0</v>
      </c>
      <c r="Q7" s="34">
        <v>17806.63</v>
      </c>
      <c r="R7" s="24">
        <v>0</v>
      </c>
      <c r="S7" s="24">
        <v>30144.06</v>
      </c>
      <c r="T7" s="34">
        <v>0</v>
      </c>
      <c r="U7" s="34">
        <v>25799.11</v>
      </c>
      <c r="V7" s="24"/>
      <c r="W7" s="24"/>
      <c r="X7" s="27"/>
      <c r="Y7" s="27"/>
      <c r="Z7" s="28">
        <f t="shared" si="0"/>
        <v>1599.97</v>
      </c>
      <c r="AA7" s="28">
        <f t="shared" si="1"/>
        <v>271155.85000000003</v>
      </c>
    </row>
    <row r="8" spans="1:27">
      <c r="A8" s="36" t="s">
        <v>20</v>
      </c>
      <c r="B8" s="29">
        <v>0</v>
      </c>
      <c r="C8" s="32">
        <v>0</v>
      </c>
      <c r="D8" s="30">
        <v>0</v>
      </c>
      <c r="E8" s="30">
        <v>0</v>
      </c>
      <c r="F8" s="32">
        <v>0</v>
      </c>
      <c r="G8" s="32">
        <v>0</v>
      </c>
      <c r="H8" s="33">
        <v>0</v>
      </c>
      <c r="I8" s="33">
        <v>0</v>
      </c>
      <c r="J8" s="24">
        <v>0</v>
      </c>
      <c r="K8" s="24">
        <v>0</v>
      </c>
      <c r="L8" s="34">
        <v>0</v>
      </c>
      <c r="M8" s="34">
        <v>0</v>
      </c>
      <c r="N8" s="24">
        <v>0</v>
      </c>
      <c r="O8" s="24">
        <v>0</v>
      </c>
      <c r="P8" s="34">
        <v>0</v>
      </c>
      <c r="Q8" s="34">
        <v>0</v>
      </c>
      <c r="R8" s="24">
        <v>0</v>
      </c>
      <c r="S8" s="24">
        <v>0</v>
      </c>
      <c r="T8" s="34">
        <v>0</v>
      </c>
      <c r="U8" s="34">
        <v>0</v>
      </c>
      <c r="V8" s="24"/>
      <c r="W8" s="24"/>
      <c r="X8" s="27"/>
      <c r="Y8" s="27"/>
      <c r="Z8" s="28">
        <f t="shared" si="0"/>
        <v>0</v>
      </c>
      <c r="AA8" s="28">
        <f t="shared" si="1"/>
        <v>0</v>
      </c>
    </row>
    <row r="9" spans="1:27">
      <c r="A9" s="36" t="s">
        <v>21</v>
      </c>
      <c r="B9" s="29">
        <v>0</v>
      </c>
      <c r="C9" s="29">
        <v>0</v>
      </c>
      <c r="D9" s="30">
        <v>0</v>
      </c>
      <c r="E9" s="30">
        <v>0</v>
      </c>
      <c r="F9" s="32">
        <v>0</v>
      </c>
      <c r="G9" s="32">
        <v>0</v>
      </c>
      <c r="H9" s="33">
        <v>0</v>
      </c>
      <c r="I9" s="33">
        <v>0</v>
      </c>
      <c r="J9" s="24">
        <v>0</v>
      </c>
      <c r="K9" s="24">
        <v>0</v>
      </c>
      <c r="L9" s="34">
        <v>47</v>
      </c>
      <c r="M9" s="34">
        <v>0</v>
      </c>
      <c r="N9" s="24">
        <v>47</v>
      </c>
      <c r="O9" s="24">
        <v>0</v>
      </c>
      <c r="P9" s="34">
        <v>0</v>
      </c>
      <c r="Q9" s="34">
        <v>0</v>
      </c>
      <c r="R9" s="24">
        <v>0</v>
      </c>
      <c r="S9" s="24">
        <v>0</v>
      </c>
      <c r="T9" s="34">
        <v>0</v>
      </c>
      <c r="U9" s="34">
        <v>0</v>
      </c>
      <c r="V9" s="24"/>
      <c r="W9" s="24"/>
      <c r="X9" s="27"/>
      <c r="Y9" s="27"/>
      <c r="Z9" s="28">
        <f t="shared" si="0"/>
        <v>94</v>
      </c>
      <c r="AA9" s="28">
        <f t="shared" si="1"/>
        <v>0</v>
      </c>
    </row>
    <row r="10" spans="1:27">
      <c r="A10" s="36" t="s">
        <v>22</v>
      </c>
      <c r="B10" s="29">
        <v>0</v>
      </c>
      <c r="C10" s="29">
        <v>1423</v>
      </c>
      <c r="D10" s="30">
        <v>0</v>
      </c>
      <c r="E10" s="30">
        <v>4577</v>
      </c>
      <c r="F10" s="32">
        <v>0</v>
      </c>
      <c r="G10" s="32">
        <v>13312</v>
      </c>
      <c r="H10" s="33">
        <v>0</v>
      </c>
      <c r="I10" s="33">
        <v>1239</v>
      </c>
      <c r="J10" s="24">
        <v>0</v>
      </c>
      <c r="K10" s="24">
        <v>6000</v>
      </c>
      <c r="L10" s="34">
        <v>0</v>
      </c>
      <c r="M10" s="34">
        <v>0</v>
      </c>
      <c r="N10" s="24">
        <v>0</v>
      </c>
      <c r="O10" s="24">
        <v>0</v>
      </c>
      <c r="P10" s="34">
        <v>0</v>
      </c>
      <c r="Q10" s="34">
        <v>0</v>
      </c>
      <c r="R10" s="24">
        <v>0</v>
      </c>
      <c r="S10" s="24">
        <v>0</v>
      </c>
      <c r="T10" s="34">
        <v>0</v>
      </c>
      <c r="U10" s="34">
        <v>0</v>
      </c>
      <c r="V10" s="24"/>
      <c r="W10" s="24"/>
      <c r="X10" s="27"/>
      <c r="Y10" s="27"/>
      <c r="Z10" s="28">
        <f t="shared" si="0"/>
        <v>0</v>
      </c>
      <c r="AA10" s="28">
        <f t="shared" si="1"/>
        <v>26551</v>
      </c>
    </row>
    <row r="11" spans="1:27">
      <c r="A11" s="36" t="s">
        <v>23</v>
      </c>
      <c r="B11" s="29">
        <v>0</v>
      </c>
      <c r="C11" s="29">
        <v>13988</v>
      </c>
      <c r="D11" s="30">
        <v>0</v>
      </c>
      <c r="E11" s="30">
        <v>17165</v>
      </c>
      <c r="F11" s="32">
        <v>0</v>
      </c>
      <c r="G11" s="32">
        <v>31622</v>
      </c>
      <c r="H11" s="33">
        <v>0</v>
      </c>
      <c r="I11" s="33">
        <v>5553</v>
      </c>
      <c r="J11" s="24">
        <v>0</v>
      </c>
      <c r="K11" s="24">
        <v>8747</v>
      </c>
      <c r="L11" s="34">
        <v>0</v>
      </c>
      <c r="M11" s="34">
        <v>6713</v>
      </c>
      <c r="N11" s="24">
        <v>0</v>
      </c>
      <c r="O11" s="24">
        <v>20548</v>
      </c>
      <c r="P11" s="34">
        <v>0</v>
      </c>
      <c r="Q11" s="34">
        <v>9880</v>
      </c>
      <c r="R11" s="24">
        <v>0</v>
      </c>
      <c r="S11" s="24">
        <v>10104</v>
      </c>
      <c r="T11" s="34">
        <v>19005</v>
      </c>
      <c r="U11" s="34">
        <v>2706</v>
      </c>
      <c r="V11" s="24"/>
      <c r="W11" s="24"/>
      <c r="X11" s="27"/>
      <c r="Y11" s="27"/>
      <c r="Z11" s="28">
        <f t="shared" si="0"/>
        <v>19005</v>
      </c>
      <c r="AA11" s="28">
        <f t="shared" si="1"/>
        <v>127026</v>
      </c>
    </row>
    <row r="12" spans="1:27">
      <c r="A12" s="36" t="s">
        <v>24</v>
      </c>
      <c r="B12" s="29">
        <v>0</v>
      </c>
      <c r="C12" s="29">
        <v>0</v>
      </c>
      <c r="D12" s="30">
        <v>0</v>
      </c>
      <c r="E12" s="30">
        <v>0</v>
      </c>
      <c r="F12" s="32">
        <v>0</v>
      </c>
      <c r="G12" s="32">
        <v>0</v>
      </c>
      <c r="H12" s="33">
        <v>0</v>
      </c>
      <c r="I12" s="33">
        <v>0</v>
      </c>
      <c r="J12" s="24">
        <v>0</v>
      </c>
      <c r="K12" s="24">
        <v>0</v>
      </c>
      <c r="L12" s="34">
        <v>0</v>
      </c>
      <c r="M12" s="34">
        <v>0</v>
      </c>
      <c r="N12" s="24">
        <v>0</v>
      </c>
      <c r="O12" s="24">
        <v>0</v>
      </c>
      <c r="P12" s="34">
        <v>0</v>
      </c>
      <c r="Q12" s="34">
        <v>0</v>
      </c>
      <c r="R12" s="24">
        <v>0</v>
      </c>
      <c r="S12" s="24">
        <v>0</v>
      </c>
      <c r="T12" s="34">
        <v>0</v>
      </c>
      <c r="U12" s="34">
        <v>0</v>
      </c>
      <c r="V12" s="24"/>
      <c r="W12" s="24"/>
      <c r="X12" s="27"/>
      <c r="Y12" s="27"/>
      <c r="Z12" s="28">
        <f t="shared" si="0"/>
        <v>0</v>
      </c>
      <c r="AA12" s="28">
        <f t="shared" si="1"/>
        <v>0</v>
      </c>
    </row>
    <row r="13" spans="1:27">
      <c r="A13" s="36" t="s">
        <v>25</v>
      </c>
      <c r="B13" s="29">
        <v>26127</v>
      </c>
      <c r="C13" s="29">
        <v>0</v>
      </c>
      <c r="D13" s="30">
        <v>17968</v>
      </c>
      <c r="E13" s="30">
        <v>0</v>
      </c>
      <c r="F13" s="32">
        <v>21923</v>
      </c>
      <c r="G13" s="32">
        <v>0</v>
      </c>
      <c r="H13" s="33">
        <v>21595</v>
      </c>
      <c r="I13" s="33">
        <v>0</v>
      </c>
      <c r="J13" s="24">
        <v>28222</v>
      </c>
      <c r="K13" s="24">
        <v>0</v>
      </c>
      <c r="L13" s="34">
        <v>21149</v>
      </c>
      <c r="M13" s="34">
        <v>0</v>
      </c>
      <c r="N13" s="24">
        <v>15501</v>
      </c>
      <c r="O13" s="24">
        <v>0</v>
      </c>
      <c r="P13" s="34">
        <v>21668</v>
      </c>
      <c r="Q13" s="34">
        <v>0</v>
      </c>
      <c r="R13" s="24">
        <v>9020</v>
      </c>
      <c r="S13" s="24">
        <v>0</v>
      </c>
      <c r="T13" s="34">
        <v>14131</v>
      </c>
      <c r="U13" s="34">
        <v>0</v>
      </c>
      <c r="V13" s="24"/>
      <c r="W13" s="24"/>
      <c r="X13" s="27"/>
      <c r="Y13" s="27"/>
      <c r="Z13" s="28">
        <f t="shared" si="0"/>
        <v>197304</v>
      </c>
      <c r="AA13" s="28">
        <f t="shared" si="1"/>
        <v>0</v>
      </c>
    </row>
    <row r="14" spans="1:27">
      <c r="A14" s="36" t="s">
        <v>26</v>
      </c>
      <c r="B14" s="29">
        <v>348.3</v>
      </c>
      <c r="C14" s="29">
        <v>0</v>
      </c>
      <c r="D14" s="30">
        <v>405.22</v>
      </c>
      <c r="E14" s="30">
        <v>0</v>
      </c>
      <c r="F14" s="32">
        <v>707.94</v>
      </c>
      <c r="G14" s="32">
        <v>0</v>
      </c>
      <c r="H14" s="33">
        <v>1742.4</v>
      </c>
      <c r="I14" s="33">
        <v>0</v>
      </c>
      <c r="J14" s="24">
        <v>5233.4799999999996</v>
      </c>
      <c r="K14" s="24">
        <v>0</v>
      </c>
      <c r="L14" s="34">
        <v>4442.9799999999996</v>
      </c>
      <c r="M14" s="34">
        <v>0</v>
      </c>
      <c r="N14" s="24">
        <v>7421.14</v>
      </c>
      <c r="O14" s="24">
        <v>0</v>
      </c>
      <c r="P14" s="34">
        <v>3249.34</v>
      </c>
      <c r="Q14" s="34">
        <v>0</v>
      </c>
      <c r="R14" s="24">
        <v>2928.58</v>
      </c>
      <c r="S14" s="24">
        <v>0</v>
      </c>
      <c r="T14" s="34">
        <v>6257.56</v>
      </c>
      <c r="U14" s="34">
        <v>0</v>
      </c>
      <c r="V14" s="24"/>
      <c r="W14" s="24"/>
      <c r="X14" s="27"/>
      <c r="Y14" s="27"/>
      <c r="Z14" s="28">
        <f t="shared" si="0"/>
        <v>32736.94</v>
      </c>
      <c r="AA14" s="28">
        <f t="shared" si="1"/>
        <v>0</v>
      </c>
    </row>
    <row r="15" spans="1:27">
      <c r="A15" s="36" t="s">
        <v>27</v>
      </c>
      <c r="B15" s="29">
        <v>33982.800000000003</v>
      </c>
      <c r="C15" s="29">
        <v>0</v>
      </c>
      <c r="D15" s="30">
        <v>43869.05</v>
      </c>
      <c r="E15" s="30">
        <v>0</v>
      </c>
      <c r="F15" s="32">
        <v>26392.83</v>
      </c>
      <c r="G15" s="32">
        <v>0</v>
      </c>
      <c r="H15" s="33">
        <v>18576.57</v>
      </c>
      <c r="I15" s="33">
        <v>0</v>
      </c>
      <c r="J15" s="24">
        <v>25597.74</v>
      </c>
      <c r="K15" s="24">
        <v>0</v>
      </c>
      <c r="L15" s="34">
        <v>27908</v>
      </c>
      <c r="M15" s="34">
        <v>0</v>
      </c>
      <c r="N15" s="24">
        <v>36876.980000000003</v>
      </c>
      <c r="O15" s="24">
        <v>0</v>
      </c>
      <c r="P15" s="34">
        <v>46886.99</v>
      </c>
      <c r="Q15" s="34">
        <v>0</v>
      </c>
      <c r="R15" s="24">
        <v>20936.47</v>
      </c>
      <c r="S15" s="24">
        <v>0</v>
      </c>
      <c r="T15" s="34">
        <v>23912.87</v>
      </c>
      <c r="U15" s="34">
        <v>0</v>
      </c>
      <c r="V15" s="24"/>
      <c r="W15" s="24"/>
      <c r="X15" s="27"/>
      <c r="Y15" s="27"/>
      <c r="Z15" s="28">
        <f t="shared" si="0"/>
        <v>304940.3</v>
      </c>
      <c r="AA15" s="28">
        <f t="shared" si="1"/>
        <v>0</v>
      </c>
    </row>
    <row r="16" spans="1:27">
      <c r="A16" s="36" t="s">
        <v>28</v>
      </c>
      <c r="B16" s="29">
        <v>0</v>
      </c>
      <c r="C16" s="29">
        <v>0</v>
      </c>
      <c r="D16" s="30">
        <v>0</v>
      </c>
      <c r="E16" s="30">
        <v>0</v>
      </c>
      <c r="F16" s="32">
        <v>0</v>
      </c>
      <c r="G16" s="32">
        <v>0</v>
      </c>
      <c r="H16" s="33">
        <v>0</v>
      </c>
      <c r="I16" s="33">
        <v>0</v>
      </c>
      <c r="J16" s="24">
        <v>0</v>
      </c>
      <c r="K16" s="24">
        <v>0</v>
      </c>
      <c r="L16" s="34">
        <v>0</v>
      </c>
      <c r="M16" s="34">
        <v>0</v>
      </c>
      <c r="N16" s="24">
        <v>0</v>
      </c>
      <c r="O16" s="24">
        <v>0</v>
      </c>
      <c r="P16" s="34">
        <v>0</v>
      </c>
      <c r="Q16" s="34">
        <v>0</v>
      </c>
      <c r="R16" s="24">
        <v>0</v>
      </c>
      <c r="S16" s="24">
        <v>0</v>
      </c>
      <c r="T16" s="34">
        <v>0</v>
      </c>
      <c r="U16" s="34">
        <v>0</v>
      </c>
      <c r="V16" s="24"/>
      <c r="W16" s="24"/>
      <c r="X16" s="27"/>
      <c r="Y16" s="27"/>
      <c r="Z16" s="28">
        <f t="shared" si="0"/>
        <v>0</v>
      </c>
      <c r="AA16" s="28">
        <f t="shared" si="1"/>
        <v>0</v>
      </c>
    </row>
    <row r="17" spans="1:27">
      <c r="A17" s="36" t="s">
        <v>29</v>
      </c>
      <c r="B17" s="29">
        <v>3999.5</v>
      </c>
      <c r="C17" s="29">
        <v>0</v>
      </c>
      <c r="D17" s="30">
        <v>3396</v>
      </c>
      <c r="E17" s="30">
        <v>0</v>
      </c>
      <c r="F17" s="32">
        <v>5026.5</v>
      </c>
      <c r="G17" s="32">
        <v>0</v>
      </c>
      <c r="H17" s="33">
        <v>1646</v>
      </c>
      <c r="I17" s="33">
        <v>0</v>
      </c>
      <c r="J17" s="24">
        <v>3380.5</v>
      </c>
      <c r="K17" s="24">
        <v>0</v>
      </c>
      <c r="L17" s="34">
        <v>5025</v>
      </c>
      <c r="M17" s="34">
        <v>0</v>
      </c>
      <c r="N17" s="24">
        <v>14587</v>
      </c>
      <c r="O17" s="24">
        <v>0</v>
      </c>
      <c r="P17" s="34">
        <v>7661.5</v>
      </c>
      <c r="Q17" s="34">
        <v>0</v>
      </c>
      <c r="R17" s="24">
        <v>5717.5</v>
      </c>
      <c r="S17" s="24">
        <v>0</v>
      </c>
      <c r="T17" s="34">
        <v>7838.8</v>
      </c>
      <c r="U17" s="34">
        <v>0</v>
      </c>
      <c r="V17" s="24"/>
      <c r="W17" s="24"/>
      <c r="X17" s="27"/>
      <c r="Y17" s="27"/>
      <c r="Z17" s="28">
        <f t="shared" si="0"/>
        <v>58278.3</v>
      </c>
      <c r="AA17" s="28">
        <f t="shared" si="1"/>
        <v>0</v>
      </c>
    </row>
    <row r="18" spans="1:27">
      <c r="A18" s="36" t="s">
        <v>30</v>
      </c>
      <c r="B18" s="29">
        <v>3227</v>
      </c>
      <c r="C18" s="29">
        <v>26573</v>
      </c>
      <c r="D18" s="30">
        <v>5469</v>
      </c>
      <c r="E18" s="30">
        <v>45579</v>
      </c>
      <c r="F18" s="32">
        <v>12530</v>
      </c>
      <c r="G18" s="32">
        <v>37075</v>
      </c>
      <c r="H18" s="37">
        <v>10870</v>
      </c>
      <c r="I18" s="33">
        <v>13918</v>
      </c>
      <c r="J18" s="24">
        <v>6901</v>
      </c>
      <c r="K18" s="24">
        <v>19102</v>
      </c>
      <c r="L18" s="34">
        <v>7250</v>
      </c>
      <c r="M18" s="34">
        <v>9502</v>
      </c>
      <c r="N18" s="24">
        <v>4000</v>
      </c>
      <c r="O18" s="24">
        <v>16300</v>
      </c>
      <c r="P18" s="34">
        <v>600</v>
      </c>
      <c r="Q18" s="34">
        <v>5222</v>
      </c>
      <c r="R18" s="24">
        <v>4000</v>
      </c>
      <c r="S18" s="24">
        <v>0</v>
      </c>
      <c r="T18" s="34">
        <v>0</v>
      </c>
      <c r="U18" s="34">
        <v>0</v>
      </c>
      <c r="V18" s="24"/>
      <c r="W18" s="24"/>
      <c r="X18" s="27"/>
      <c r="Y18" s="27"/>
      <c r="Z18" s="28">
        <f t="shared" si="0"/>
        <v>54847</v>
      </c>
      <c r="AA18" s="28">
        <f t="shared" si="1"/>
        <v>173271</v>
      </c>
    </row>
    <row r="19" spans="1:27">
      <c r="A19" s="36" t="s">
        <v>31</v>
      </c>
      <c r="B19" s="29">
        <v>0</v>
      </c>
      <c r="C19" s="29">
        <v>0</v>
      </c>
      <c r="D19" s="30">
        <v>600</v>
      </c>
      <c r="E19" s="30">
        <v>0</v>
      </c>
      <c r="F19" s="32">
        <v>0</v>
      </c>
      <c r="G19" s="32">
        <v>0</v>
      </c>
      <c r="H19" s="33">
        <v>0</v>
      </c>
      <c r="I19" s="33">
        <v>0</v>
      </c>
      <c r="J19" s="24">
        <v>0</v>
      </c>
      <c r="K19" s="24">
        <v>0</v>
      </c>
      <c r="L19" s="34">
        <v>308</v>
      </c>
      <c r="M19" s="34">
        <v>0</v>
      </c>
      <c r="N19" s="24">
        <v>0</v>
      </c>
      <c r="O19" s="24">
        <v>0</v>
      </c>
      <c r="P19" s="34">
        <v>0</v>
      </c>
      <c r="Q19" s="34">
        <v>0</v>
      </c>
      <c r="R19" s="24">
        <v>52</v>
      </c>
      <c r="S19" s="24">
        <v>0</v>
      </c>
      <c r="T19" s="34">
        <v>609</v>
      </c>
      <c r="U19" s="34">
        <v>0</v>
      </c>
      <c r="V19" s="24"/>
      <c r="W19" s="24"/>
      <c r="X19" s="27"/>
      <c r="Y19" s="27"/>
      <c r="Z19" s="28">
        <f t="shared" si="0"/>
        <v>1569</v>
      </c>
      <c r="AA19" s="28">
        <f t="shared" si="1"/>
        <v>0</v>
      </c>
    </row>
    <row r="20" spans="1:27">
      <c r="A20" s="36" t="s">
        <v>32</v>
      </c>
      <c r="B20" s="29">
        <v>0</v>
      </c>
      <c r="C20" s="29">
        <v>0</v>
      </c>
      <c r="D20" s="30">
        <v>0</v>
      </c>
      <c r="E20" s="30">
        <v>0</v>
      </c>
      <c r="F20" s="32">
        <v>0</v>
      </c>
      <c r="G20" s="32">
        <v>0</v>
      </c>
      <c r="H20" s="33">
        <v>0</v>
      </c>
      <c r="I20" s="33">
        <v>0</v>
      </c>
      <c r="J20" s="24">
        <v>0</v>
      </c>
      <c r="K20" s="24">
        <v>0</v>
      </c>
      <c r="L20" s="34">
        <v>0</v>
      </c>
      <c r="M20" s="34">
        <v>0</v>
      </c>
      <c r="N20" s="24">
        <v>0</v>
      </c>
      <c r="O20" s="24">
        <v>0</v>
      </c>
      <c r="P20" s="34">
        <v>0</v>
      </c>
      <c r="Q20" s="34">
        <v>0</v>
      </c>
      <c r="R20" s="24">
        <v>0</v>
      </c>
      <c r="S20" s="24">
        <v>0</v>
      </c>
      <c r="T20" s="34">
        <v>0</v>
      </c>
      <c r="U20" s="34">
        <v>0</v>
      </c>
      <c r="V20" s="24"/>
      <c r="W20" s="24"/>
      <c r="X20" s="27"/>
      <c r="Y20" s="27"/>
      <c r="Z20" s="28">
        <f t="shared" si="0"/>
        <v>0</v>
      </c>
      <c r="AA20" s="28">
        <f t="shared" si="1"/>
        <v>0</v>
      </c>
    </row>
    <row r="21" spans="1:27">
      <c r="A21" s="36" t="s">
        <v>33</v>
      </c>
      <c r="B21" s="29">
        <v>1097.33</v>
      </c>
      <c r="C21" s="29">
        <v>0</v>
      </c>
      <c r="D21" s="30">
        <v>1549</v>
      </c>
      <c r="E21" s="30">
        <v>0</v>
      </c>
      <c r="F21" s="32">
        <v>955.95</v>
      </c>
      <c r="G21" s="32">
        <v>0</v>
      </c>
      <c r="H21" s="33">
        <v>882</v>
      </c>
      <c r="I21" s="33">
        <v>0</v>
      </c>
      <c r="J21" s="24">
        <v>1004.15</v>
      </c>
      <c r="K21" s="24">
        <v>0</v>
      </c>
      <c r="L21" s="34">
        <v>689.12</v>
      </c>
      <c r="M21" s="34">
        <v>0</v>
      </c>
      <c r="N21" s="24">
        <v>904.67</v>
      </c>
      <c r="O21" s="24">
        <v>0</v>
      </c>
      <c r="P21" s="34">
        <v>0</v>
      </c>
      <c r="Q21" s="34">
        <v>0</v>
      </c>
      <c r="R21" s="24">
        <v>0</v>
      </c>
      <c r="S21" s="24">
        <v>0</v>
      </c>
      <c r="T21" s="34">
        <v>0</v>
      </c>
      <c r="U21" s="34">
        <v>0</v>
      </c>
      <c r="V21" s="24"/>
      <c r="W21" s="24"/>
      <c r="X21" s="27"/>
      <c r="Y21" s="27"/>
      <c r="Z21" s="28">
        <f t="shared" si="0"/>
        <v>7082.2199999999993</v>
      </c>
      <c r="AA21" s="28">
        <f t="shared" si="1"/>
        <v>0</v>
      </c>
    </row>
    <row r="22" spans="1:27">
      <c r="A22" s="36" t="s">
        <v>34</v>
      </c>
      <c r="B22" s="29">
        <v>0</v>
      </c>
      <c r="C22" s="29">
        <v>0</v>
      </c>
      <c r="D22" s="30">
        <v>0</v>
      </c>
      <c r="E22" s="30">
        <v>0</v>
      </c>
      <c r="F22" s="32">
        <v>0</v>
      </c>
      <c r="G22" s="32">
        <v>0</v>
      </c>
      <c r="H22" s="33">
        <v>0</v>
      </c>
      <c r="I22" s="33">
        <v>0</v>
      </c>
      <c r="J22" s="24">
        <v>0</v>
      </c>
      <c r="K22" s="24">
        <v>0</v>
      </c>
      <c r="L22" s="34">
        <v>0</v>
      </c>
      <c r="M22" s="34">
        <v>0</v>
      </c>
      <c r="N22" s="24">
        <v>0</v>
      </c>
      <c r="O22" s="24">
        <v>0</v>
      </c>
      <c r="P22" s="34">
        <v>0</v>
      </c>
      <c r="Q22" s="34">
        <v>0</v>
      </c>
      <c r="R22" s="24">
        <v>0</v>
      </c>
      <c r="S22" s="24">
        <v>0</v>
      </c>
      <c r="T22" s="34">
        <v>0</v>
      </c>
      <c r="U22" s="34">
        <v>0</v>
      </c>
      <c r="V22" s="24"/>
      <c r="W22" s="24"/>
      <c r="X22" s="27"/>
      <c r="Y22" s="27"/>
      <c r="Z22" s="28">
        <f t="shared" si="0"/>
        <v>0</v>
      </c>
      <c r="AA22" s="28">
        <f t="shared" si="1"/>
        <v>0</v>
      </c>
    </row>
    <row r="23" spans="1:27">
      <c r="A23" s="36" t="s">
        <v>35</v>
      </c>
      <c r="B23" s="29">
        <v>4828</v>
      </c>
      <c r="C23" s="29">
        <v>0</v>
      </c>
      <c r="D23" s="30">
        <v>3400</v>
      </c>
      <c r="E23" s="30">
        <v>0</v>
      </c>
      <c r="F23" s="32">
        <v>2453</v>
      </c>
      <c r="G23" s="32">
        <v>0</v>
      </c>
      <c r="H23" s="33">
        <v>1917</v>
      </c>
      <c r="I23" s="33">
        <v>0</v>
      </c>
      <c r="J23" s="24">
        <v>2085</v>
      </c>
      <c r="K23" s="24">
        <v>0</v>
      </c>
      <c r="L23" s="34">
        <v>3411</v>
      </c>
      <c r="M23" s="34">
        <v>0</v>
      </c>
      <c r="N23" s="24">
        <v>2122</v>
      </c>
      <c r="O23" s="24">
        <v>0</v>
      </c>
      <c r="P23" s="34">
        <v>1127</v>
      </c>
      <c r="Q23" s="34">
        <v>0</v>
      </c>
      <c r="R23" s="24">
        <v>3280.62</v>
      </c>
      <c r="S23" s="24">
        <v>0</v>
      </c>
      <c r="T23" s="34">
        <v>974</v>
      </c>
      <c r="U23" s="34">
        <v>0</v>
      </c>
      <c r="V23" s="24"/>
      <c r="W23" s="24"/>
      <c r="X23" s="27"/>
      <c r="Y23" s="27"/>
      <c r="Z23" s="28">
        <f t="shared" si="0"/>
        <v>25597.62</v>
      </c>
      <c r="AA23" s="28">
        <f t="shared" si="1"/>
        <v>0</v>
      </c>
    </row>
    <row r="24" spans="1:27">
      <c r="A24" s="36" t="s">
        <v>36</v>
      </c>
      <c r="B24" s="29">
        <v>10987</v>
      </c>
      <c r="C24" s="29">
        <v>0</v>
      </c>
      <c r="D24" s="30">
        <v>21794</v>
      </c>
      <c r="E24" s="30">
        <v>13756</v>
      </c>
      <c r="F24" s="32">
        <v>17784</v>
      </c>
      <c r="G24" s="32">
        <v>29842</v>
      </c>
      <c r="H24" s="33">
        <v>7609.44</v>
      </c>
      <c r="I24" s="33">
        <v>21748.89</v>
      </c>
      <c r="J24" s="24">
        <v>10723</v>
      </c>
      <c r="K24" s="24">
        <v>17256</v>
      </c>
      <c r="L24" s="34">
        <v>5672</v>
      </c>
      <c r="M24" s="34">
        <v>29445</v>
      </c>
      <c r="N24" s="24">
        <v>25838</v>
      </c>
      <c r="O24" s="24">
        <v>6916</v>
      </c>
      <c r="P24" s="34">
        <v>31848</v>
      </c>
      <c r="Q24" s="34">
        <v>9156</v>
      </c>
      <c r="R24" s="24">
        <v>27901</v>
      </c>
      <c r="S24" s="24">
        <v>11729</v>
      </c>
      <c r="T24" s="34">
        <v>34525</v>
      </c>
      <c r="U24" s="34">
        <v>9410</v>
      </c>
      <c r="V24" s="24"/>
      <c r="W24" s="24"/>
      <c r="X24" s="27"/>
      <c r="Y24" s="27"/>
      <c r="Z24" s="28">
        <f t="shared" si="0"/>
        <v>194681.44</v>
      </c>
      <c r="AA24" s="28">
        <f t="shared" si="1"/>
        <v>149258.89000000001</v>
      </c>
    </row>
    <row r="25" spans="1:27">
      <c r="A25" s="36" t="s">
        <v>37</v>
      </c>
      <c r="B25" s="29">
        <v>13116.13</v>
      </c>
      <c r="C25" s="29">
        <v>5152.76</v>
      </c>
      <c r="D25" s="30">
        <v>16502</v>
      </c>
      <c r="E25" s="30">
        <v>52825</v>
      </c>
      <c r="F25" s="32">
        <v>23249</v>
      </c>
      <c r="G25" s="32">
        <v>7961</v>
      </c>
      <c r="H25" s="33">
        <v>8184</v>
      </c>
      <c r="I25" s="33">
        <v>20876</v>
      </c>
      <c r="J25" s="24">
        <v>12751</v>
      </c>
      <c r="K25" s="24">
        <v>7953</v>
      </c>
      <c r="L25" s="34">
        <v>16693</v>
      </c>
      <c r="M25" s="34">
        <v>4295</v>
      </c>
      <c r="N25" s="24">
        <v>10998</v>
      </c>
      <c r="O25" s="24">
        <v>4048</v>
      </c>
      <c r="P25" s="34">
        <v>14242</v>
      </c>
      <c r="Q25" s="34">
        <v>9957</v>
      </c>
      <c r="R25" s="24">
        <v>18290</v>
      </c>
      <c r="S25" s="24">
        <v>8893</v>
      </c>
      <c r="T25" s="34">
        <v>17252</v>
      </c>
      <c r="U25" s="34">
        <v>13052</v>
      </c>
      <c r="V25" s="24"/>
      <c r="W25" s="24"/>
      <c r="X25" s="27"/>
      <c r="Y25" s="27"/>
      <c r="Z25" s="28">
        <f t="shared" si="0"/>
        <v>151277.13</v>
      </c>
      <c r="AA25" s="28">
        <f t="shared" si="1"/>
        <v>135012.76</v>
      </c>
    </row>
    <row r="26" spans="1:27">
      <c r="A26" s="36" t="s">
        <v>38</v>
      </c>
      <c r="B26" s="29">
        <v>0</v>
      </c>
      <c r="C26" s="29">
        <v>4725.26</v>
      </c>
      <c r="D26" s="30">
        <v>0</v>
      </c>
      <c r="E26" s="30">
        <v>2756.08</v>
      </c>
      <c r="F26" s="32">
        <v>50001.33</v>
      </c>
      <c r="G26" s="32">
        <v>58469.26</v>
      </c>
      <c r="H26" s="33">
        <v>50000.925999999999</v>
      </c>
      <c r="I26" s="33">
        <v>13058.82</v>
      </c>
      <c r="J26" s="24">
        <v>50001.512000000002</v>
      </c>
      <c r="K26" s="24">
        <v>88405.73</v>
      </c>
      <c r="L26" s="34">
        <v>25000.38</v>
      </c>
      <c r="M26" s="34">
        <v>136585.66899999999</v>
      </c>
      <c r="N26" s="24">
        <v>25020.536</v>
      </c>
      <c r="O26" s="24">
        <v>96946.687000000005</v>
      </c>
      <c r="P26" s="34">
        <v>0</v>
      </c>
      <c r="Q26" s="34">
        <v>90525.331000000006</v>
      </c>
      <c r="R26" s="24">
        <v>0</v>
      </c>
      <c r="S26" s="24">
        <v>146307.4</v>
      </c>
      <c r="T26" s="34">
        <v>0</v>
      </c>
      <c r="U26" s="34">
        <v>55226.16</v>
      </c>
      <c r="V26" s="24"/>
      <c r="W26" s="24"/>
      <c r="X26" s="27"/>
      <c r="Y26" s="27"/>
      <c r="Z26" s="28">
        <f t="shared" si="0"/>
        <v>200024.68399999998</v>
      </c>
      <c r="AA26" s="28">
        <f t="shared" si="1"/>
        <v>693006.39700000011</v>
      </c>
    </row>
    <row r="27" spans="1:27">
      <c r="A27" s="36" t="s">
        <v>39</v>
      </c>
      <c r="B27" s="29">
        <v>29600</v>
      </c>
      <c r="C27" s="29">
        <v>4696</v>
      </c>
      <c r="D27" s="30">
        <v>24774</v>
      </c>
      <c r="E27" s="30">
        <v>3241</v>
      </c>
      <c r="F27" s="32">
        <v>23498</v>
      </c>
      <c r="G27" s="32">
        <v>0</v>
      </c>
      <c r="H27" s="33">
        <v>34618</v>
      </c>
      <c r="I27" s="33">
        <v>0</v>
      </c>
      <c r="J27" s="24">
        <v>41866</v>
      </c>
      <c r="K27" s="24">
        <v>0</v>
      </c>
      <c r="L27" s="34">
        <v>8980</v>
      </c>
      <c r="M27" s="34">
        <v>0</v>
      </c>
      <c r="N27" s="24">
        <v>8408</v>
      </c>
      <c r="O27" s="24">
        <v>648</v>
      </c>
      <c r="P27" s="34">
        <v>10940</v>
      </c>
      <c r="Q27" s="34">
        <v>843</v>
      </c>
      <c r="R27" s="24">
        <v>8365</v>
      </c>
      <c r="S27" s="24">
        <v>0</v>
      </c>
      <c r="T27" s="34">
        <v>6465</v>
      </c>
      <c r="U27" s="34">
        <v>0</v>
      </c>
      <c r="V27" s="24"/>
      <c r="W27" s="24"/>
      <c r="X27" s="27"/>
      <c r="Y27" s="27"/>
      <c r="Z27" s="28">
        <f t="shared" si="0"/>
        <v>197514</v>
      </c>
      <c r="AA27" s="28">
        <f t="shared" si="1"/>
        <v>9428</v>
      </c>
    </row>
    <row r="28" spans="1:27">
      <c r="A28" s="36" t="s">
        <v>40</v>
      </c>
      <c r="B28" s="29">
        <v>30143.3</v>
      </c>
      <c r="C28" s="29">
        <v>0</v>
      </c>
      <c r="D28" s="30">
        <v>37253.300000000003</v>
      </c>
      <c r="E28" s="30">
        <v>0</v>
      </c>
      <c r="F28" s="32">
        <v>40382</v>
      </c>
      <c r="G28" s="32">
        <v>0</v>
      </c>
      <c r="H28" s="33">
        <v>23181.5</v>
      </c>
      <c r="I28" s="33">
        <v>0</v>
      </c>
      <c r="J28" s="24">
        <v>46144</v>
      </c>
      <c r="K28" s="24">
        <v>0</v>
      </c>
      <c r="L28" s="34">
        <v>34244</v>
      </c>
      <c r="M28" s="34">
        <v>0</v>
      </c>
      <c r="N28" s="24">
        <v>43356.5</v>
      </c>
      <c r="O28" s="24">
        <v>0</v>
      </c>
      <c r="P28" s="34">
        <v>41876.5</v>
      </c>
      <c r="Q28" s="34">
        <v>0</v>
      </c>
      <c r="R28" s="24">
        <v>19878.5</v>
      </c>
      <c r="S28" s="24">
        <v>0</v>
      </c>
      <c r="T28" s="34">
        <v>33873.75</v>
      </c>
      <c r="U28" s="34">
        <v>0</v>
      </c>
      <c r="V28" s="24"/>
      <c r="W28" s="24"/>
      <c r="X28" s="27"/>
      <c r="Y28" s="27"/>
      <c r="Z28" s="28">
        <f t="shared" si="0"/>
        <v>350333.35</v>
      </c>
      <c r="AA28" s="28">
        <f t="shared" si="1"/>
        <v>0</v>
      </c>
    </row>
    <row r="29" spans="1:27">
      <c r="A29" s="36" t="s">
        <v>41</v>
      </c>
      <c r="B29" s="29">
        <v>3277</v>
      </c>
      <c r="C29" s="29">
        <v>0</v>
      </c>
      <c r="D29" s="30">
        <v>5130</v>
      </c>
      <c r="E29" s="30">
        <v>0</v>
      </c>
      <c r="F29" s="32">
        <v>4828</v>
      </c>
      <c r="G29" s="32">
        <v>0</v>
      </c>
      <c r="H29" s="33">
        <v>446</v>
      </c>
      <c r="I29" s="33">
        <v>0</v>
      </c>
      <c r="J29" s="24">
        <v>2340</v>
      </c>
      <c r="K29" s="24">
        <v>0</v>
      </c>
      <c r="L29" s="34">
        <v>898</v>
      </c>
      <c r="M29" s="34">
        <v>0</v>
      </c>
      <c r="N29" s="24">
        <v>3738</v>
      </c>
      <c r="O29" s="24">
        <v>0</v>
      </c>
      <c r="P29" s="34">
        <v>3343</v>
      </c>
      <c r="Q29" s="34">
        <v>0</v>
      </c>
      <c r="R29" s="24">
        <v>160</v>
      </c>
      <c r="S29" s="24">
        <v>0</v>
      </c>
      <c r="T29" s="34">
        <v>346</v>
      </c>
      <c r="U29" s="34">
        <v>0</v>
      </c>
      <c r="V29" s="24"/>
      <c r="W29" s="24"/>
      <c r="X29" s="27"/>
      <c r="Y29" s="27"/>
      <c r="Z29" s="28">
        <f t="shared" si="0"/>
        <v>24506</v>
      </c>
      <c r="AA29" s="28">
        <f t="shared" si="1"/>
        <v>0</v>
      </c>
    </row>
    <row r="30" spans="1:27">
      <c r="A30" s="36" t="s">
        <v>42</v>
      </c>
      <c r="B30" s="29">
        <v>2680</v>
      </c>
      <c r="C30" s="29">
        <v>0</v>
      </c>
      <c r="D30" s="30">
        <v>4234.5</v>
      </c>
      <c r="E30" s="30">
        <v>0</v>
      </c>
      <c r="F30" s="32">
        <v>4001.5</v>
      </c>
      <c r="G30" s="32">
        <v>0</v>
      </c>
      <c r="H30" s="33">
        <v>4795</v>
      </c>
      <c r="I30" s="33">
        <v>0</v>
      </c>
      <c r="J30" s="24">
        <v>8872.5</v>
      </c>
      <c r="K30" s="24">
        <v>0</v>
      </c>
      <c r="L30" s="34">
        <v>2454</v>
      </c>
      <c r="M30" s="34">
        <v>0</v>
      </c>
      <c r="N30" s="24">
        <v>2939.5</v>
      </c>
      <c r="O30" s="24">
        <v>0</v>
      </c>
      <c r="P30" s="34">
        <v>3129.44</v>
      </c>
      <c r="Q30" s="34">
        <v>0</v>
      </c>
      <c r="R30" s="24">
        <v>5719.5</v>
      </c>
      <c r="S30" s="24">
        <v>0</v>
      </c>
      <c r="T30" s="34">
        <v>1640.5</v>
      </c>
      <c r="U30" s="34">
        <v>0</v>
      </c>
      <c r="V30" s="24"/>
      <c r="W30" s="24"/>
      <c r="X30" s="27"/>
      <c r="Y30" s="27"/>
      <c r="Z30" s="28">
        <f t="shared" si="0"/>
        <v>40466.44</v>
      </c>
      <c r="AA30" s="28">
        <f t="shared" si="1"/>
        <v>0</v>
      </c>
    </row>
    <row r="31" spans="1:27">
      <c r="A31" s="36" t="s">
        <v>43</v>
      </c>
      <c r="B31" s="29">
        <v>2602</v>
      </c>
      <c r="C31" s="29">
        <v>0</v>
      </c>
      <c r="D31" s="30">
        <v>4362</v>
      </c>
      <c r="E31" s="30">
        <v>270</v>
      </c>
      <c r="F31" s="32">
        <v>3452</v>
      </c>
      <c r="G31" s="32">
        <v>0</v>
      </c>
      <c r="H31" s="33">
        <v>1738</v>
      </c>
      <c r="I31" s="33">
        <v>0</v>
      </c>
      <c r="J31" s="24">
        <v>2791.23</v>
      </c>
      <c r="K31" s="24">
        <v>432</v>
      </c>
      <c r="L31" s="34">
        <v>2912.19</v>
      </c>
      <c r="M31" s="34">
        <v>6420.39</v>
      </c>
      <c r="N31" s="24">
        <v>2503.77</v>
      </c>
      <c r="O31" s="24">
        <v>270</v>
      </c>
      <c r="P31" s="34">
        <v>3565.05</v>
      </c>
      <c r="Q31" s="34">
        <v>270</v>
      </c>
      <c r="R31" s="24">
        <v>4582.41</v>
      </c>
      <c r="S31" s="24">
        <v>6585.2470000000003</v>
      </c>
      <c r="T31" s="34">
        <v>3327.42</v>
      </c>
      <c r="U31" s="34">
        <v>3907</v>
      </c>
      <c r="V31" s="24"/>
      <c r="W31" s="24"/>
      <c r="X31" s="27"/>
      <c r="Y31" s="27"/>
      <c r="Z31" s="28">
        <f t="shared" si="0"/>
        <v>31836.07</v>
      </c>
      <c r="AA31" s="28">
        <f t="shared" si="1"/>
        <v>18154.637000000002</v>
      </c>
    </row>
    <row r="32" spans="1:27">
      <c r="A32" s="36" t="s">
        <v>44</v>
      </c>
      <c r="B32" s="29">
        <v>11996</v>
      </c>
      <c r="C32" s="29">
        <v>39225</v>
      </c>
      <c r="D32" s="30">
        <v>0</v>
      </c>
      <c r="E32" s="30">
        <v>109846</v>
      </c>
      <c r="F32" s="32">
        <v>17816</v>
      </c>
      <c r="G32" s="32">
        <v>34996</v>
      </c>
      <c r="H32" s="33">
        <v>24201</v>
      </c>
      <c r="I32" s="33">
        <v>0</v>
      </c>
      <c r="J32" s="24">
        <v>22529</v>
      </c>
      <c r="K32" s="24">
        <v>116040</v>
      </c>
      <c r="L32" s="34">
        <v>24112</v>
      </c>
      <c r="M32" s="34">
        <v>88523</v>
      </c>
      <c r="N32" s="24">
        <v>7890</v>
      </c>
      <c r="O32" s="24">
        <v>28624</v>
      </c>
      <c r="P32" s="34">
        <v>20075</v>
      </c>
      <c r="Q32" s="34">
        <v>95578</v>
      </c>
      <c r="R32" s="24">
        <v>16192</v>
      </c>
      <c r="S32" s="24">
        <v>35764</v>
      </c>
      <c r="T32" s="34">
        <v>29523</v>
      </c>
      <c r="U32" s="34">
        <v>0</v>
      </c>
      <c r="V32" s="24"/>
      <c r="W32" s="24"/>
      <c r="X32" s="27"/>
      <c r="Y32" s="27"/>
      <c r="Z32" s="28">
        <f t="shared" si="0"/>
        <v>174334</v>
      </c>
      <c r="AA32" s="28">
        <f t="shared" si="1"/>
        <v>548596</v>
      </c>
    </row>
    <row r="33" spans="1:27">
      <c r="A33" s="36" t="s">
        <v>45</v>
      </c>
      <c r="B33" s="29">
        <v>22468</v>
      </c>
      <c r="C33" s="29">
        <v>16659.54</v>
      </c>
      <c r="D33" s="38">
        <v>23123.56</v>
      </c>
      <c r="E33" s="30">
        <v>9591.56</v>
      </c>
      <c r="F33" s="32">
        <v>19168.099999999999</v>
      </c>
      <c r="G33" s="32">
        <v>3288.3</v>
      </c>
      <c r="H33" s="33">
        <v>3532</v>
      </c>
      <c r="I33" s="33">
        <v>6425.06</v>
      </c>
      <c r="J33" s="24">
        <v>12723.02</v>
      </c>
      <c r="K33" s="24">
        <v>0</v>
      </c>
      <c r="L33" s="34">
        <v>23058</v>
      </c>
      <c r="M33" s="34">
        <v>0</v>
      </c>
      <c r="N33" s="24">
        <v>18350.379999999997</v>
      </c>
      <c r="O33" s="24">
        <v>0</v>
      </c>
      <c r="P33" s="34">
        <v>13871.54</v>
      </c>
      <c r="Q33" s="34">
        <v>0</v>
      </c>
      <c r="R33" s="24">
        <v>15808.539999999999</v>
      </c>
      <c r="S33" s="24">
        <v>3578</v>
      </c>
      <c r="T33" s="34">
        <f>3717.54+16706.34</f>
        <v>20423.88</v>
      </c>
      <c r="U33" s="34">
        <v>19932.8</v>
      </c>
      <c r="V33" s="24"/>
      <c r="W33" s="24"/>
      <c r="X33" s="27"/>
      <c r="Y33" s="27"/>
      <c r="Z33" s="28">
        <f t="shared" si="0"/>
        <v>172527.02000000002</v>
      </c>
      <c r="AA33" s="28">
        <f t="shared" si="1"/>
        <v>59475.259999999995</v>
      </c>
    </row>
    <row r="34" spans="1:27">
      <c r="A34" s="36" t="s">
        <v>46</v>
      </c>
      <c r="B34" s="29">
        <v>0</v>
      </c>
      <c r="C34" s="29">
        <v>0</v>
      </c>
      <c r="D34" s="30">
        <v>0</v>
      </c>
      <c r="E34" s="30">
        <v>892.12</v>
      </c>
      <c r="F34" s="32">
        <v>0</v>
      </c>
      <c r="G34" s="32">
        <v>0</v>
      </c>
      <c r="H34" s="33">
        <v>0</v>
      </c>
      <c r="I34" s="33">
        <v>0</v>
      </c>
      <c r="J34" s="24">
        <v>0</v>
      </c>
      <c r="K34" s="24">
        <v>0</v>
      </c>
      <c r="L34" s="34">
        <v>0</v>
      </c>
      <c r="M34" s="34">
        <v>0</v>
      </c>
      <c r="N34" s="24">
        <v>0</v>
      </c>
      <c r="O34" s="24">
        <v>0</v>
      </c>
      <c r="P34" s="34">
        <v>0</v>
      </c>
      <c r="Q34" s="34">
        <v>0</v>
      </c>
      <c r="R34" s="24">
        <v>0</v>
      </c>
      <c r="S34" s="24">
        <v>0</v>
      </c>
      <c r="T34" s="34">
        <v>0</v>
      </c>
      <c r="U34" s="34">
        <v>0</v>
      </c>
      <c r="V34" s="24"/>
      <c r="W34" s="24"/>
      <c r="X34" s="27"/>
      <c r="Y34" s="27"/>
      <c r="Z34" s="28">
        <f t="shared" si="0"/>
        <v>0</v>
      </c>
      <c r="AA34" s="28">
        <f t="shared" si="1"/>
        <v>892.12</v>
      </c>
    </row>
    <row r="35" spans="1:27">
      <c r="A35" s="36" t="s">
        <v>47</v>
      </c>
      <c r="B35" s="29">
        <v>5433</v>
      </c>
      <c r="C35" s="29">
        <v>0</v>
      </c>
      <c r="D35" s="30">
        <v>3442.5</v>
      </c>
      <c r="E35" s="30">
        <v>0</v>
      </c>
      <c r="F35" s="32">
        <v>2282.5</v>
      </c>
      <c r="G35" s="32">
        <v>0</v>
      </c>
      <c r="H35" s="33">
        <v>2256.5</v>
      </c>
      <c r="I35" s="33">
        <v>0</v>
      </c>
      <c r="J35" s="24">
        <v>2227.6</v>
      </c>
      <c r="K35" s="24">
        <v>0</v>
      </c>
      <c r="L35" s="34">
        <v>1449.7</v>
      </c>
      <c r="M35" s="34">
        <v>0</v>
      </c>
      <c r="N35" s="24">
        <v>1878.1</v>
      </c>
      <c r="O35" s="24">
        <v>0</v>
      </c>
      <c r="P35" s="34">
        <v>2111.9</v>
      </c>
      <c r="Q35" s="34">
        <v>0</v>
      </c>
      <c r="R35" s="24">
        <v>1840</v>
      </c>
      <c r="S35" s="24">
        <v>0</v>
      </c>
      <c r="T35" s="34">
        <v>1468.5</v>
      </c>
      <c r="U35" s="34">
        <v>0</v>
      </c>
      <c r="V35" s="24"/>
      <c r="W35" s="24"/>
      <c r="X35" s="27"/>
      <c r="Y35" s="27"/>
      <c r="Z35" s="28">
        <f t="shared" si="0"/>
        <v>24390.3</v>
      </c>
      <c r="AA35" s="28">
        <f t="shared" si="1"/>
        <v>0</v>
      </c>
    </row>
    <row r="36" spans="1:27">
      <c r="A36" s="36" t="s">
        <v>48</v>
      </c>
      <c r="B36" s="29">
        <v>19269</v>
      </c>
      <c r="C36" s="29">
        <v>0</v>
      </c>
      <c r="D36" s="30">
        <v>29673</v>
      </c>
      <c r="E36" s="30">
        <v>0</v>
      </c>
      <c r="F36" s="32">
        <v>25873</v>
      </c>
      <c r="G36" s="32">
        <v>0</v>
      </c>
      <c r="H36" s="33">
        <v>30485</v>
      </c>
      <c r="I36" s="33">
        <v>0</v>
      </c>
      <c r="J36" s="24">
        <v>23876</v>
      </c>
      <c r="K36" s="24">
        <v>0</v>
      </c>
      <c r="L36" s="34">
        <v>29614</v>
      </c>
      <c r="M36" s="34">
        <v>0</v>
      </c>
      <c r="N36" s="24">
        <v>11866</v>
      </c>
      <c r="O36" s="24">
        <v>0</v>
      </c>
      <c r="P36" s="34">
        <v>11098</v>
      </c>
      <c r="Q36" s="34">
        <v>0</v>
      </c>
      <c r="R36" s="24">
        <v>10662</v>
      </c>
      <c r="S36" s="24">
        <v>0</v>
      </c>
      <c r="T36" s="34">
        <v>7062</v>
      </c>
      <c r="U36" s="34">
        <v>0</v>
      </c>
      <c r="V36" s="24"/>
      <c r="W36" s="24"/>
      <c r="X36" s="27"/>
      <c r="Y36" s="27"/>
      <c r="Z36" s="28">
        <f t="shared" si="0"/>
        <v>199478</v>
      </c>
      <c r="AA36" s="28">
        <f t="shared" si="1"/>
        <v>0</v>
      </c>
    </row>
    <row r="37" spans="1:27">
      <c r="A37" s="36" t="s">
        <v>49</v>
      </c>
      <c r="B37" s="29">
        <v>0</v>
      </c>
      <c r="C37" s="29">
        <v>0</v>
      </c>
      <c r="D37" s="30">
        <v>5000</v>
      </c>
      <c r="E37" s="30">
        <v>0</v>
      </c>
      <c r="F37" s="32">
        <v>5800</v>
      </c>
      <c r="G37" s="32">
        <v>0</v>
      </c>
      <c r="H37" s="33">
        <v>3844.6</v>
      </c>
      <c r="I37" s="33">
        <v>0</v>
      </c>
      <c r="J37" s="24">
        <v>1155.3</v>
      </c>
      <c r="K37" s="24">
        <v>0</v>
      </c>
      <c r="L37" s="34">
        <v>0</v>
      </c>
      <c r="M37" s="34">
        <v>0</v>
      </c>
      <c r="N37" s="24">
        <v>0</v>
      </c>
      <c r="O37" s="24">
        <v>0</v>
      </c>
      <c r="P37" s="34">
        <v>2000</v>
      </c>
      <c r="Q37" s="34">
        <v>0</v>
      </c>
      <c r="R37" s="24">
        <v>1500</v>
      </c>
      <c r="S37" s="24">
        <v>52502.531000000003</v>
      </c>
      <c r="T37" s="34">
        <v>0</v>
      </c>
      <c r="U37" s="34">
        <v>24010</v>
      </c>
      <c r="V37" s="24"/>
      <c r="W37" s="24"/>
      <c r="X37" s="27"/>
      <c r="Y37" s="27"/>
      <c r="Z37" s="28">
        <f t="shared" si="0"/>
        <v>19299.900000000001</v>
      </c>
      <c r="AA37" s="28">
        <f t="shared" si="1"/>
        <v>76512.531000000003</v>
      </c>
    </row>
    <row r="38" spans="1:27">
      <c r="A38" s="36" t="s">
        <v>50</v>
      </c>
      <c r="B38" s="29">
        <v>0</v>
      </c>
      <c r="C38" s="29">
        <v>1403.71</v>
      </c>
      <c r="D38" s="30">
        <v>2001.75</v>
      </c>
      <c r="E38" s="30">
        <v>17065.830000000002</v>
      </c>
      <c r="F38" s="32">
        <v>0</v>
      </c>
      <c r="G38" s="32">
        <v>9955.07</v>
      </c>
      <c r="H38" s="33">
        <v>2808.14</v>
      </c>
      <c r="I38" s="33">
        <v>0</v>
      </c>
      <c r="J38" s="24">
        <v>0</v>
      </c>
      <c r="K38" s="24">
        <v>0</v>
      </c>
      <c r="L38" s="34">
        <v>6744.46</v>
      </c>
      <c r="M38" s="34">
        <v>18235.2</v>
      </c>
      <c r="N38" s="24">
        <v>27346.23</v>
      </c>
      <c r="O38" s="24">
        <v>12445.81</v>
      </c>
      <c r="P38" s="34">
        <v>25255.87</v>
      </c>
      <c r="Q38" s="34">
        <v>29594.7</v>
      </c>
      <c r="R38" s="24">
        <v>14790.32</v>
      </c>
      <c r="S38" s="24">
        <v>0</v>
      </c>
      <c r="T38" s="34">
        <v>5599.31</v>
      </c>
      <c r="U38" s="34">
        <v>0</v>
      </c>
      <c r="V38" s="24"/>
      <c r="W38" s="24"/>
      <c r="X38" s="27"/>
      <c r="Y38" s="27"/>
      <c r="Z38" s="28">
        <f t="shared" si="0"/>
        <v>84546.079999999987</v>
      </c>
      <c r="AA38" s="28">
        <f t="shared" si="1"/>
        <v>88700.319999999992</v>
      </c>
    </row>
    <row r="39" spans="1:27">
      <c r="A39" s="36" t="s">
        <v>51</v>
      </c>
      <c r="B39" s="29">
        <v>0</v>
      </c>
      <c r="C39" s="29">
        <v>0</v>
      </c>
      <c r="D39" s="30">
        <v>0</v>
      </c>
      <c r="E39" s="30">
        <v>0</v>
      </c>
      <c r="F39" s="32">
        <v>0</v>
      </c>
      <c r="G39" s="32">
        <v>0</v>
      </c>
      <c r="H39" s="33">
        <v>0</v>
      </c>
      <c r="I39" s="33">
        <v>0</v>
      </c>
      <c r="J39" s="24">
        <v>0</v>
      </c>
      <c r="K39" s="24">
        <v>0</v>
      </c>
      <c r="L39" s="34">
        <v>0</v>
      </c>
      <c r="M39" s="34">
        <v>0</v>
      </c>
      <c r="N39" s="24">
        <v>0</v>
      </c>
      <c r="O39" s="24">
        <v>0</v>
      </c>
      <c r="P39" s="34">
        <v>0</v>
      </c>
      <c r="Q39" s="34">
        <v>0</v>
      </c>
      <c r="R39" s="24">
        <v>8388</v>
      </c>
      <c r="S39" s="24">
        <v>44415</v>
      </c>
      <c r="T39" s="34">
        <v>0</v>
      </c>
      <c r="U39" s="34">
        <v>0</v>
      </c>
      <c r="V39" s="24"/>
      <c r="W39" s="24"/>
      <c r="X39" s="27"/>
      <c r="Y39" s="27"/>
      <c r="Z39" s="28">
        <f t="shared" si="0"/>
        <v>8388</v>
      </c>
      <c r="AA39" s="28">
        <f t="shared" si="1"/>
        <v>44415</v>
      </c>
    </row>
    <row r="40" spans="1:27">
      <c r="A40" s="36" t="s">
        <v>52</v>
      </c>
      <c r="B40" s="29">
        <v>1499</v>
      </c>
      <c r="C40" s="29">
        <v>0</v>
      </c>
      <c r="D40" s="30">
        <v>1595</v>
      </c>
      <c r="E40" s="30">
        <v>0</v>
      </c>
      <c r="F40" s="32">
        <v>0</v>
      </c>
      <c r="G40" s="32">
        <v>0</v>
      </c>
      <c r="H40" s="33">
        <v>0</v>
      </c>
      <c r="I40" s="33">
        <v>0</v>
      </c>
      <c r="J40" s="24">
        <v>0</v>
      </c>
      <c r="K40" s="24">
        <v>0</v>
      </c>
      <c r="L40" s="34">
        <v>0</v>
      </c>
      <c r="M40" s="34">
        <v>0</v>
      </c>
      <c r="N40" s="24">
        <v>0</v>
      </c>
      <c r="O40" s="24">
        <v>0</v>
      </c>
      <c r="P40" s="34">
        <v>0</v>
      </c>
      <c r="Q40" s="34">
        <v>0</v>
      </c>
      <c r="R40" s="24">
        <v>3243</v>
      </c>
      <c r="S40" s="24"/>
      <c r="T40" s="34">
        <v>2647</v>
      </c>
      <c r="U40" s="34">
        <v>0</v>
      </c>
      <c r="V40" s="24"/>
      <c r="W40" s="24"/>
      <c r="X40" s="27"/>
      <c r="Y40" s="27"/>
      <c r="Z40" s="28">
        <f t="shared" si="0"/>
        <v>8984</v>
      </c>
      <c r="AA40" s="28">
        <f t="shared" si="1"/>
        <v>0</v>
      </c>
    </row>
    <row r="41" spans="1:27">
      <c r="A41" s="36" t="s">
        <v>53</v>
      </c>
      <c r="B41" s="29">
        <v>0</v>
      </c>
      <c r="C41" s="29">
        <v>0</v>
      </c>
      <c r="D41" s="30">
        <v>0</v>
      </c>
      <c r="E41" s="31">
        <v>0</v>
      </c>
      <c r="F41" s="32">
        <v>0</v>
      </c>
      <c r="G41" s="32">
        <v>0</v>
      </c>
      <c r="H41" s="33">
        <v>0</v>
      </c>
      <c r="I41" s="33">
        <v>0</v>
      </c>
      <c r="J41" s="24">
        <v>0</v>
      </c>
      <c r="K41" s="24">
        <v>0</v>
      </c>
      <c r="L41" s="34">
        <v>0</v>
      </c>
      <c r="M41" s="34">
        <v>0</v>
      </c>
      <c r="N41" s="24">
        <v>0</v>
      </c>
      <c r="O41" s="24">
        <v>0</v>
      </c>
      <c r="P41" s="34">
        <v>0</v>
      </c>
      <c r="Q41" s="34">
        <v>0</v>
      </c>
      <c r="R41" s="24">
        <v>0</v>
      </c>
      <c r="S41" s="24">
        <v>0</v>
      </c>
      <c r="T41" s="34">
        <v>0</v>
      </c>
      <c r="U41" s="34">
        <v>0</v>
      </c>
      <c r="V41" s="24"/>
      <c r="W41" s="24"/>
      <c r="X41" s="27"/>
      <c r="Y41" s="27"/>
      <c r="Z41" s="28">
        <f t="shared" si="0"/>
        <v>0</v>
      </c>
      <c r="AA41" s="28">
        <f t="shared" si="1"/>
        <v>0</v>
      </c>
    </row>
    <row r="42" spans="1:27">
      <c r="A42" s="36" t="s">
        <v>54</v>
      </c>
      <c r="B42" s="29">
        <v>0</v>
      </c>
      <c r="C42" s="29">
        <v>0</v>
      </c>
      <c r="D42" s="30">
        <v>5012</v>
      </c>
      <c r="E42" s="30">
        <v>0</v>
      </c>
      <c r="F42" s="32">
        <v>4598</v>
      </c>
      <c r="G42" s="32">
        <v>0</v>
      </c>
      <c r="H42" s="33">
        <v>390</v>
      </c>
      <c r="I42" s="33">
        <v>0</v>
      </c>
      <c r="J42" s="24">
        <v>28</v>
      </c>
      <c r="K42" s="24">
        <v>0</v>
      </c>
      <c r="L42" s="34">
        <v>50</v>
      </c>
      <c r="M42" s="34">
        <v>0</v>
      </c>
      <c r="N42" s="24">
        <v>0</v>
      </c>
      <c r="O42" s="24">
        <v>0</v>
      </c>
      <c r="P42" s="34">
        <v>0</v>
      </c>
      <c r="Q42" s="34">
        <v>0</v>
      </c>
      <c r="R42" s="24">
        <v>0</v>
      </c>
      <c r="S42" s="24">
        <v>0</v>
      </c>
      <c r="T42" s="34">
        <v>0</v>
      </c>
      <c r="U42" s="34">
        <v>0</v>
      </c>
      <c r="V42" s="24"/>
      <c r="W42" s="24"/>
      <c r="X42" s="27"/>
      <c r="Y42" s="27"/>
      <c r="Z42" s="28">
        <f t="shared" si="0"/>
        <v>10078</v>
      </c>
      <c r="AA42" s="28">
        <f t="shared" si="1"/>
        <v>0</v>
      </c>
    </row>
    <row r="43" spans="1:27">
      <c r="A43" s="36" t="s">
        <v>55</v>
      </c>
      <c r="B43" s="29">
        <v>0</v>
      </c>
      <c r="C43" s="29">
        <v>0</v>
      </c>
      <c r="D43" s="30">
        <v>0</v>
      </c>
      <c r="E43" s="39">
        <v>0</v>
      </c>
      <c r="F43" s="29">
        <v>0</v>
      </c>
      <c r="G43" s="32">
        <v>0</v>
      </c>
      <c r="H43" s="33">
        <v>0</v>
      </c>
      <c r="I43" s="33">
        <v>0</v>
      </c>
      <c r="J43" s="40">
        <v>0</v>
      </c>
      <c r="K43" s="24">
        <v>0</v>
      </c>
      <c r="L43" s="34">
        <v>0</v>
      </c>
      <c r="M43" s="34">
        <v>0</v>
      </c>
      <c r="N43" s="24">
        <v>0</v>
      </c>
      <c r="O43" s="24">
        <v>0</v>
      </c>
      <c r="P43" s="34">
        <v>0</v>
      </c>
      <c r="Q43" s="34">
        <v>0</v>
      </c>
      <c r="R43" s="24">
        <v>0</v>
      </c>
      <c r="S43" s="24">
        <v>0</v>
      </c>
      <c r="T43" s="34">
        <v>0</v>
      </c>
      <c r="U43" s="34">
        <v>0</v>
      </c>
      <c r="V43" s="24"/>
      <c r="W43" s="24"/>
      <c r="X43" s="27"/>
      <c r="Y43" s="27"/>
      <c r="Z43" s="28">
        <f t="shared" si="0"/>
        <v>0</v>
      </c>
      <c r="AA43" s="28">
        <f t="shared" si="1"/>
        <v>0</v>
      </c>
    </row>
    <row r="44" spans="1:27">
      <c r="A44" s="36" t="s">
        <v>56</v>
      </c>
      <c r="B44" s="29">
        <v>0</v>
      </c>
      <c r="C44" s="29">
        <v>0</v>
      </c>
      <c r="D44" s="30">
        <v>0</v>
      </c>
      <c r="E44" s="30">
        <v>4223.33</v>
      </c>
      <c r="F44" s="32">
        <v>0</v>
      </c>
      <c r="G44" s="32">
        <v>3263.63</v>
      </c>
      <c r="H44" s="33">
        <v>0</v>
      </c>
      <c r="I44" s="33">
        <v>0</v>
      </c>
      <c r="J44" s="24">
        <v>0</v>
      </c>
      <c r="K44" s="24">
        <v>6584.5</v>
      </c>
      <c r="L44" s="34">
        <v>0</v>
      </c>
      <c r="M44" s="34">
        <v>0</v>
      </c>
      <c r="N44" s="24">
        <v>0</v>
      </c>
      <c r="O44" s="24">
        <v>35000</v>
      </c>
      <c r="P44" s="34">
        <v>0</v>
      </c>
      <c r="Q44" s="34">
        <v>0</v>
      </c>
      <c r="R44" s="24">
        <v>0</v>
      </c>
      <c r="S44" s="24">
        <v>0</v>
      </c>
      <c r="T44" s="34">
        <v>0</v>
      </c>
      <c r="U44" s="34">
        <v>48695.976999999999</v>
      </c>
      <c r="V44" s="24"/>
      <c r="W44" s="24"/>
      <c r="X44" s="27"/>
      <c r="Y44" s="27"/>
      <c r="Z44" s="28">
        <f t="shared" si="0"/>
        <v>0</v>
      </c>
      <c r="AA44" s="28">
        <f t="shared" si="1"/>
        <v>97767.437000000005</v>
      </c>
    </row>
    <row r="45" spans="1:27">
      <c r="A45" s="36" t="s">
        <v>57</v>
      </c>
      <c r="B45" s="29">
        <v>0</v>
      </c>
      <c r="C45" s="29">
        <v>0</v>
      </c>
      <c r="D45" s="30">
        <v>0</v>
      </c>
      <c r="E45" s="30">
        <v>0</v>
      </c>
      <c r="F45" s="32">
        <v>0</v>
      </c>
      <c r="G45" s="32">
        <v>0</v>
      </c>
      <c r="H45" s="33">
        <v>0</v>
      </c>
      <c r="I45" s="33">
        <v>0</v>
      </c>
      <c r="J45" s="24">
        <v>0</v>
      </c>
      <c r="K45" s="24">
        <v>0</v>
      </c>
      <c r="L45" s="34">
        <v>0</v>
      </c>
      <c r="M45" s="34">
        <v>0</v>
      </c>
      <c r="N45" s="24">
        <v>0</v>
      </c>
      <c r="O45" s="24">
        <v>0</v>
      </c>
      <c r="P45" s="34">
        <v>0</v>
      </c>
      <c r="Q45" s="34">
        <v>0</v>
      </c>
      <c r="R45" s="24">
        <v>0</v>
      </c>
      <c r="S45" s="24">
        <v>0</v>
      </c>
      <c r="T45" s="34">
        <v>0</v>
      </c>
      <c r="U45" s="34">
        <v>0</v>
      </c>
      <c r="V45" s="24"/>
      <c r="W45" s="24"/>
      <c r="X45" s="27"/>
      <c r="Y45" s="27"/>
      <c r="Z45" s="28">
        <f t="shared" si="0"/>
        <v>0</v>
      </c>
      <c r="AA45" s="28">
        <f t="shared" si="1"/>
        <v>0</v>
      </c>
    </row>
    <row r="46" spans="1:27">
      <c r="A46" s="36" t="s">
        <v>58</v>
      </c>
      <c r="B46" s="29">
        <v>0</v>
      </c>
      <c r="C46" s="29">
        <v>5500</v>
      </c>
      <c r="D46" s="30">
        <v>0</v>
      </c>
      <c r="E46" s="30">
        <v>2100</v>
      </c>
      <c r="F46" s="32">
        <v>0</v>
      </c>
      <c r="G46" s="32">
        <v>0</v>
      </c>
      <c r="H46" s="33">
        <v>0</v>
      </c>
      <c r="I46" s="33">
        <v>0</v>
      </c>
      <c r="J46" s="24">
        <v>4803.32</v>
      </c>
      <c r="K46" s="24">
        <v>0</v>
      </c>
      <c r="L46" s="34">
        <v>1797.92</v>
      </c>
      <c r="M46" s="34">
        <v>0</v>
      </c>
      <c r="N46" s="24">
        <v>0</v>
      </c>
      <c r="O46" s="24">
        <v>0</v>
      </c>
      <c r="P46" s="34">
        <v>0</v>
      </c>
      <c r="Q46" s="34">
        <v>0</v>
      </c>
      <c r="R46" s="24">
        <v>0</v>
      </c>
      <c r="S46" s="24">
        <v>0</v>
      </c>
      <c r="T46" s="34">
        <v>0</v>
      </c>
      <c r="U46" s="34">
        <v>0</v>
      </c>
      <c r="V46" s="24"/>
      <c r="W46" s="24"/>
      <c r="X46" s="27"/>
      <c r="Y46" s="27"/>
      <c r="Z46" s="28">
        <f t="shared" si="0"/>
        <v>6601.24</v>
      </c>
      <c r="AA46" s="28">
        <f t="shared" si="1"/>
        <v>7600</v>
      </c>
    </row>
    <row r="47" spans="1:27">
      <c r="A47" s="36" t="s">
        <v>59</v>
      </c>
      <c r="B47" s="29">
        <v>2504</v>
      </c>
      <c r="C47" s="29">
        <v>0</v>
      </c>
      <c r="D47" s="30">
        <v>3321</v>
      </c>
      <c r="E47" s="30">
        <v>0</v>
      </c>
      <c r="F47" s="32">
        <v>2161</v>
      </c>
      <c r="G47" s="32">
        <v>3547</v>
      </c>
      <c r="H47" s="33">
        <v>602</v>
      </c>
      <c r="I47" s="33">
        <v>0</v>
      </c>
      <c r="J47" s="24">
        <v>1155</v>
      </c>
      <c r="K47" s="24">
        <v>0</v>
      </c>
      <c r="L47" s="34">
        <v>1282</v>
      </c>
      <c r="M47" s="34">
        <v>0</v>
      </c>
      <c r="N47" s="24">
        <v>3840</v>
      </c>
      <c r="O47" s="24">
        <v>0</v>
      </c>
      <c r="P47" s="34">
        <v>1916</v>
      </c>
      <c r="Q47" s="34">
        <v>0</v>
      </c>
      <c r="R47" s="24">
        <v>3812</v>
      </c>
      <c r="S47" s="24">
        <v>0</v>
      </c>
      <c r="T47" s="34">
        <v>1631</v>
      </c>
      <c r="U47" s="34">
        <v>0</v>
      </c>
      <c r="V47" s="24"/>
      <c r="W47" s="24"/>
      <c r="X47" s="27"/>
      <c r="Y47" s="27"/>
      <c r="Z47" s="28">
        <f t="shared" si="0"/>
        <v>22224</v>
      </c>
      <c r="AA47" s="28">
        <f t="shared" si="1"/>
        <v>3547</v>
      </c>
    </row>
    <row r="48" spans="1:27">
      <c r="A48" s="36" t="s">
        <v>60</v>
      </c>
      <c r="B48" s="29">
        <v>0</v>
      </c>
      <c r="C48" s="29">
        <v>0</v>
      </c>
      <c r="D48" s="30">
        <v>0</v>
      </c>
      <c r="E48" s="30">
        <v>0</v>
      </c>
      <c r="F48" s="32">
        <v>0</v>
      </c>
      <c r="G48" s="32">
        <v>0</v>
      </c>
      <c r="H48" s="33">
        <v>0</v>
      </c>
      <c r="I48" s="33">
        <v>0</v>
      </c>
      <c r="J48" s="24">
        <v>0</v>
      </c>
      <c r="K48" s="24">
        <v>0</v>
      </c>
      <c r="L48" s="34">
        <v>0</v>
      </c>
      <c r="M48" s="34">
        <v>0</v>
      </c>
      <c r="N48" s="24">
        <v>0</v>
      </c>
      <c r="O48" s="24">
        <v>0</v>
      </c>
      <c r="P48" s="34">
        <v>0</v>
      </c>
      <c r="Q48" s="34">
        <v>0</v>
      </c>
      <c r="R48" s="24">
        <v>0</v>
      </c>
      <c r="S48" s="24">
        <v>0</v>
      </c>
      <c r="T48" s="34">
        <v>0</v>
      </c>
      <c r="U48" s="34">
        <v>0</v>
      </c>
      <c r="V48" s="24"/>
      <c r="W48" s="24"/>
      <c r="X48" s="27"/>
      <c r="Y48" s="27"/>
      <c r="Z48" s="28">
        <f t="shared" si="0"/>
        <v>0</v>
      </c>
      <c r="AA48" s="28">
        <f t="shared" si="1"/>
        <v>0</v>
      </c>
    </row>
    <row r="49" spans="1:27">
      <c r="A49" s="36" t="s">
        <v>61</v>
      </c>
      <c r="B49" s="29">
        <v>0</v>
      </c>
      <c r="C49" s="29">
        <v>4098.22</v>
      </c>
      <c r="D49" s="30">
        <v>0</v>
      </c>
      <c r="E49" s="30">
        <v>0</v>
      </c>
      <c r="F49" s="32">
        <v>0</v>
      </c>
      <c r="G49" s="32">
        <v>3800</v>
      </c>
      <c r="H49" s="33">
        <v>0</v>
      </c>
      <c r="I49" s="33">
        <v>0</v>
      </c>
      <c r="J49" s="24">
        <v>0</v>
      </c>
      <c r="K49" s="24">
        <v>0</v>
      </c>
      <c r="L49" s="34">
        <v>0</v>
      </c>
      <c r="M49" s="34">
        <v>0</v>
      </c>
      <c r="N49" s="24">
        <v>0</v>
      </c>
      <c r="O49" s="24">
        <v>0</v>
      </c>
      <c r="P49" s="34">
        <v>0</v>
      </c>
      <c r="Q49" s="34">
        <v>0</v>
      </c>
      <c r="R49" s="24">
        <v>0</v>
      </c>
      <c r="S49" s="24">
        <v>0</v>
      </c>
      <c r="T49" s="34">
        <v>0</v>
      </c>
      <c r="U49" s="34">
        <v>0</v>
      </c>
      <c r="V49" s="24"/>
      <c r="W49" s="24"/>
      <c r="X49" s="27"/>
      <c r="Y49" s="27"/>
      <c r="Z49" s="28">
        <f t="shared" si="0"/>
        <v>0</v>
      </c>
      <c r="AA49" s="28">
        <f t="shared" si="1"/>
        <v>7898.22</v>
      </c>
    </row>
    <row r="50" spans="1:27">
      <c r="A50" s="36" t="s">
        <v>62</v>
      </c>
      <c r="B50" s="29">
        <v>11787</v>
      </c>
      <c r="C50" s="29">
        <v>0</v>
      </c>
      <c r="D50" s="30">
        <v>10007.74</v>
      </c>
      <c r="E50" s="30">
        <v>25000.39</v>
      </c>
      <c r="F50" s="32">
        <v>15663.5</v>
      </c>
      <c r="G50" s="32">
        <v>0</v>
      </c>
      <c r="H50" s="33">
        <v>10598.98</v>
      </c>
      <c r="I50" s="33">
        <v>0</v>
      </c>
      <c r="J50" s="24">
        <v>15184.6</v>
      </c>
      <c r="K50" s="24">
        <v>689</v>
      </c>
      <c r="L50" s="34">
        <v>7844.74</v>
      </c>
      <c r="M50" s="34">
        <v>1018</v>
      </c>
      <c r="N50" s="24">
        <v>10560.28</v>
      </c>
      <c r="O50" s="24">
        <v>33199.279999999999</v>
      </c>
      <c r="P50" s="34">
        <v>10206.219999999999</v>
      </c>
      <c r="Q50" s="34">
        <v>0</v>
      </c>
      <c r="R50" s="24">
        <v>10954.9</v>
      </c>
      <c r="S50" s="24">
        <v>0</v>
      </c>
      <c r="T50" s="34">
        <v>15996.56</v>
      </c>
      <c r="U50" s="34">
        <v>0</v>
      </c>
      <c r="V50" s="24"/>
      <c r="W50" s="24"/>
      <c r="X50" s="27"/>
      <c r="Y50" s="27"/>
      <c r="Z50" s="28">
        <f t="shared" si="0"/>
        <v>118804.51999999999</v>
      </c>
      <c r="AA50" s="28">
        <f t="shared" si="1"/>
        <v>59906.67</v>
      </c>
    </row>
    <row r="51" spans="1:27">
      <c r="A51" s="36" t="s">
        <v>63</v>
      </c>
      <c r="B51" s="29">
        <v>0</v>
      </c>
      <c r="C51" s="29">
        <v>0</v>
      </c>
      <c r="D51" s="30">
        <v>0</v>
      </c>
      <c r="E51" s="30">
        <v>0</v>
      </c>
      <c r="F51" s="32">
        <v>0</v>
      </c>
      <c r="G51" s="32">
        <v>0</v>
      </c>
      <c r="H51" s="33">
        <v>0</v>
      </c>
      <c r="I51" s="33">
        <v>0</v>
      </c>
      <c r="J51" s="24">
        <v>0</v>
      </c>
      <c r="K51" s="24">
        <v>0</v>
      </c>
      <c r="L51" s="34">
        <v>0</v>
      </c>
      <c r="M51" s="34">
        <v>0</v>
      </c>
      <c r="N51" s="24">
        <v>0</v>
      </c>
      <c r="O51" s="24">
        <v>0</v>
      </c>
      <c r="P51" s="34">
        <v>0</v>
      </c>
      <c r="Q51" s="34">
        <v>0</v>
      </c>
      <c r="R51" s="24">
        <v>0</v>
      </c>
      <c r="S51" s="24">
        <v>0</v>
      </c>
      <c r="T51" s="34">
        <v>0</v>
      </c>
      <c r="U51" s="34">
        <v>0</v>
      </c>
      <c r="V51" s="24"/>
      <c r="W51" s="24"/>
      <c r="X51" s="27"/>
      <c r="Y51" s="27"/>
      <c r="Z51" s="28">
        <f t="shared" si="0"/>
        <v>0</v>
      </c>
      <c r="AA51" s="28">
        <f t="shared" si="1"/>
        <v>0</v>
      </c>
    </row>
    <row r="52" spans="1:27">
      <c r="A52" s="36" t="s">
        <v>64</v>
      </c>
      <c r="B52" s="29">
        <v>0</v>
      </c>
      <c r="C52" s="29">
        <v>11502</v>
      </c>
      <c r="D52" s="30">
        <v>0</v>
      </c>
      <c r="E52" s="31">
        <v>11502</v>
      </c>
      <c r="F52" s="32">
        <v>0</v>
      </c>
      <c r="G52" s="32">
        <v>22657</v>
      </c>
      <c r="H52" s="33">
        <v>0</v>
      </c>
      <c r="I52" s="33">
        <v>4989.6000000000004</v>
      </c>
      <c r="J52" s="24">
        <v>25</v>
      </c>
      <c r="K52" s="24">
        <v>3426.84</v>
      </c>
      <c r="L52" s="34">
        <v>0</v>
      </c>
      <c r="M52" s="34">
        <v>26889.439999999999</v>
      </c>
      <c r="N52" s="24">
        <v>24.96</v>
      </c>
      <c r="O52" s="24">
        <v>18418.36</v>
      </c>
      <c r="P52" s="34">
        <v>0</v>
      </c>
      <c r="Q52" s="34">
        <v>5316.48</v>
      </c>
      <c r="R52" s="24">
        <v>0</v>
      </c>
      <c r="S52" s="41">
        <v>14325.4</v>
      </c>
      <c r="T52" s="34">
        <v>100</v>
      </c>
      <c r="U52" s="34">
        <v>12306.6</v>
      </c>
      <c r="V52" s="24"/>
      <c r="W52" s="24"/>
      <c r="X52" s="27"/>
      <c r="Y52" s="27"/>
      <c r="Z52" s="28">
        <f t="shared" si="0"/>
        <v>149.96</v>
      </c>
      <c r="AA52" s="28">
        <f t="shared" si="1"/>
        <v>131333.72</v>
      </c>
    </row>
    <row r="53" spans="1:27">
      <c r="A53" s="36" t="s">
        <v>65</v>
      </c>
      <c r="B53" s="29">
        <v>0</v>
      </c>
      <c r="C53" s="29">
        <v>16896</v>
      </c>
      <c r="D53" s="30">
        <v>0</v>
      </c>
      <c r="E53" s="30">
        <v>74693.759999999995</v>
      </c>
      <c r="F53" s="32">
        <v>998.67</v>
      </c>
      <c r="G53" s="32">
        <v>55325.1</v>
      </c>
      <c r="H53" s="33">
        <v>0</v>
      </c>
      <c r="I53" s="33">
        <v>17001.73</v>
      </c>
      <c r="J53" s="24">
        <v>501.26</v>
      </c>
      <c r="K53" s="24">
        <v>9564.2900000000009</v>
      </c>
      <c r="L53" s="34">
        <v>0</v>
      </c>
      <c r="M53" s="34">
        <v>5327.79</v>
      </c>
      <c r="N53" s="24">
        <v>0</v>
      </c>
      <c r="O53" s="24">
        <v>2701.85</v>
      </c>
      <c r="P53" s="34">
        <v>0</v>
      </c>
      <c r="Q53" s="34">
        <v>9437</v>
      </c>
      <c r="R53" s="24">
        <v>499.77</v>
      </c>
      <c r="S53" s="24">
        <v>15556.23</v>
      </c>
      <c r="T53" s="34">
        <v>1000.28</v>
      </c>
      <c r="U53" s="34">
        <v>30225.94</v>
      </c>
      <c r="V53" s="24"/>
      <c r="W53" s="24"/>
      <c r="X53" s="27"/>
      <c r="Y53" s="27"/>
      <c r="Z53" s="28">
        <f t="shared" si="0"/>
        <v>2999.9799999999996</v>
      </c>
      <c r="AA53" s="28">
        <f t="shared" si="1"/>
        <v>236729.69000000003</v>
      </c>
    </row>
    <row r="54" spans="1:27">
      <c r="A54" s="36" t="s">
        <v>66</v>
      </c>
      <c r="B54" s="29">
        <v>0</v>
      </c>
      <c r="C54" s="29">
        <v>0</v>
      </c>
      <c r="D54" s="30">
        <v>0</v>
      </c>
      <c r="E54" s="30">
        <v>0</v>
      </c>
      <c r="F54" s="32">
        <v>0</v>
      </c>
      <c r="G54" s="32">
        <v>0</v>
      </c>
      <c r="H54" s="33">
        <v>0</v>
      </c>
      <c r="I54" s="33">
        <v>0</v>
      </c>
      <c r="J54" s="24">
        <v>0</v>
      </c>
      <c r="K54" s="24">
        <v>0</v>
      </c>
      <c r="L54" s="34">
        <v>0</v>
      </c>
      <c r="M54" s="34">
        <v>0</v>
      </c>
      <c r="N54" s="24">
        <v>0</v>
      </c>
      <c r="O54" s="24">
        <v>0</v>
      </c>
      <c r="P54" s="34">
        <v>0</v>
      </c>
      <c r="Q54" s="34">
        <v>0</v>
      </c>
      <c r="R54" s="24">
        <v>0</v>
      </c>
      <c r="S54" s="24">
        <v>0</v>
      </c>
      <c r="T54" s="34">
        <v>0</v>
      </c>
      <c r="U54" s="34">
        <v>0</v>
      </c>
      <c r="V54" s="24"/>
      <c r="W54" s="24"/>
      <c r="X54" s="27"/>
      <c r="Y54" s="27"/>
      <c r="Z54" s="28">
        <f t="shared" si="0"/>
        <v>0</v>
      </c>
      <c r="AA54" s="28">
        <f t="shared" si="1"/>
        <v>0</v>
      </c>
    </row>
    <row r="55" spans="1:27">
      <c r="A55" s="36" t="s">
        <v>67</v>
      </c>
      <c r="B55" s="29">
        <v>39752.699999999997</v>
      </c>
      <c r="C55" s="29">
        <v>95594.87</v>
      </c>
      <c r="D55" s="30">
        <v>37110.080000000002</v>
      </c>
      <c r="E55" s="30">
        <v>185231.82</v>
      </c>
      <c r="F55" s="32">
        <v>2500.14</v>
      </c>
      <c r="G55" s="32">
        <v>92552</v>
      </c>
      <c r="H55" s="33">
        <v>7514.57</v>
      </c>
      <c r="I55" s="33">
        <v>82046.12</v>
      </c>
      <c r="J55" s="24">
        <v>2508.64</v>
      </c>
      <c r="K55" s="24">
        <v>150313.84</v>
      </c>
      <c r="L55" s="34">
        <v>0</v>
      </c>
      <c r="M55" s="34">
        <v>102353.05</v>
      </c>
      <c r="N55" s="24">
        <v>4906.3</v>
      </c>
      <c r="O55" s="24">
        <v>105579.33</v>
      </c>
      <c r="P55" s="34">
        <v>15700.3</v>
      </c>
      <c r="Q55" s="34">
        <v>88076.4</v>
      </c>
      <c r="R55" s="24">
        <v>10501.24</v>
      </c>
      <c r="S55" s="24">
        <v>88954.8</v>
      </c>
      <c r="T55" s="34">
        <v>0</v>
      </c>
      <c r="U55" s="34">
        <v>132454.76</v>
      </c>
      <c r="V55" s="24"/>
      <c r="W55" s="24"/>
      <c r="X55" s="27"/>
      <c r="Y55" s="27"/>
      <c r="Z55" s="28">
        <f t="shared" si="0"/>
        <v>120493.97</v>
      </c>
      <c r="AA55" s="28">
        <f t="shared" si="1"/>
        <v>1123156.9900000002</v>
      </c>
    </row>
    <row r="56" spans="1:27">
      <c r="A56" s="36" t="s">
        <v>68</v>
      </c>
      <c r="B56" s="29">
        <v>8776</v>
      </c>
      <c r="C56" s="29">
        <v>0</v>
      </c>
      <c r="D56" s="30">
        <v>5606</v>
      </c>
      <c r="E56" s="30">
        <v>0</v>
      </c>
      <c r="F56" s="32">
        <v>4823</v>
      </c>
      <c r="G56" s="32">
        <v>0</v>
      </c>
      <c r="H56" s="33">
        <v>4678</v>
      </c>
      <c r="I56" s="33">
        <v>0</v>
      </c>
      <c r="J56" s="24">
        <v>6095</v>
      </c>
      <c r="K56" s="24">
        <v>0</v>
      </c>
      <c r="L56" s="34">
        <v>4821</v>
      </c>
      <c r="M56" s="34">
        <v>0</v>
      </c>
      <c r="N56" s="24">
        <v>3000</v>
      </c>
      <c r="O56" s="24">
        <v>0</v>
      </c>
      <c r="P56" s="34">
        <v>2528</v>
      </c>
      <c r="Q56" s="34">
        <v>0</v>
      </c>
      <c r="R56" s="24">
        <v>1642</v>
      </c>
      <c r="S56" s="24">
        <v>0</v>
      </c>
      <c r="T56" s="34">
        <v>1242</v>
      </c>
      <c r="U56" s="34">
        <v>0</v>
      </c>
      <c r="V56" s="24"/>
      <c r="W56" s="24"/>
      <c r="X56" s="27"/>
      <c r="Y56" s="27"/>
      <c r="Z56" s="28">
        <f t="shared" si="0"/>
        <v>43211</v>
      </c>
      <c r="AA56" s="28">
        <f t="shared" si="1"/>
        <v>0</v>
      </c>
    </row>
    <row r="57" spans="1:27">
      <c r="A57" s="36" t="s">
        <v>69</v>
      </c>
      <c r="B57" s="29">
        <v>12389.25</v>
      </c>
      <c r="C57" s="29">
        <v>0</v>
      </c>
      <c r="D57" s="30">
        <v>22578.5</v>
      </c>
      <c r="E57" s="30">
        <v>0</v>
      </c>
      <c r="F57" s="32">
        <v>25796.79</v>
      </c>
      <c r="G57" s="32">
        <v>0</v>
      </c>
      <c r="H57" s="33">
        <v>25101.57</v>
      </c>
      <c r="I57" s="33">
        <v>0</v>
      </c>
      <c r="J57" s="24">
        <v>24467</v>
      </c>
      <c r="K57" s="24">
        <v>0</v>
      </c>
      <c r="L57" s="34">
        <v>29488.5</v>
      </c>
      <c r="M57" s="34">
        <v>0</v>
      </c>
      <c r="N57" s="24">
        <v>17075.5</v>
      </c>
      <c r="O57" s="24">
        <v>0</v>
      </c>
      <c r="P57" s="34">
        <v>13950</v>
      </c>
      <c r="Q57" s="34">
        <v>0</v>
      </c>
      <c r="R57" s="24">
        <v>11905</v>
      </c>
      <c r="S57" s="24">
        <v>0</v>
      </c>
      <c r="T57" s="34">
        <v>8347.25</v>
      </c>
      <c r="U57" s="34">
        <v>0</v>
      </c>
      <c r="V57" s="24"/>
      <c r="W57" s="24"/>
      <c r="X57" s="27"/>
      <c r="Y57" s="27"/>
      <c r="Z57" s="28">
        <f t="shared" si="0"/>
        <v>191099.36</v>
      </c>
      <c r="AA57" s="28">
        <f t="shared" si="1"/>
        <v>0</v>
      </c>
    </row>
    <row r="58" spans="1:27">
      <c r="A58" s="36" t="s">
        <v>70</v>
      </c>
      <c r="B58" s="29">
        <v>3750</v>
      </c>
      <c r="C58" s="29">
        <v>0</v>
      </c>
      <c r="D58" s="30">
        <v>2304</v>
      </c>
      <c r="E58" s="30">
        <v>0</v>
      </c>
      <c r="F58" s="32">
        <v>5777</v>
      </c>
      <c r="G58" s="32">
        <v>0</v>
      </c>
      <c r="H58" s="33">
        <v>3600</v>
      </c>
      <c r="I58" s="33">
        <v>0</v>
      </c>
      <c r="J58" s="24">
        <v>3088</v>
      </c>
      <c r="K58" s="24">
        <v>0</v>
      </c>
      <c r="L58" s="34">
        <v>2224</v>
      </c>
      <c r="M58" s="34">
        <v>0</v>
      </c>
      <c r="N58" s="24">
        <v>3134.25</v>
      </c>
      <c r="O58" s="24">
        <v>0</v>
      </c>
      <c r="P58" s="34">
        <v>2964</v>
      </c>
      <c r="Q58" s="34">
        <v>0</v>
      </c>
      <c r="R58" s="24">
        <v>3815</v>
      </c>
      <c r="S58" s="24">
        <v>0</v>
      </c>
      <c r="T58" s="34">
        <v>3416.6</v>
      </c>
      <c r="U58" s="34">
        <v>0</v>
      </c>
      <c r="V58" s="24"/>
      <c r="W58" s="24"/>
      <c r="X58" s="27"/>
      <c r="Y58" s="27"/>
      <c r="Z58" s="28">
        <f t="shared" si="0"/>
        <v>34072.85</v>
      </c>
      <c r="AA58" s="28">
        <f t="shared" si="1"/>
        <v>0</v>
      </c>
    </row>
    <row r="59" spans="1:27">
      <c r="A59" s="36" t="s">
        <v>71</v>
      </c>
      <c r="B59" s="29">
        <v>49413</v>
      </c>
      <c r="C59" s="29">
        <v>3677</v>
      </c>
      <c r="D59" s="30">
        <v>65521</v>
      </c>
      <c r="E59" s="30">
        <v>3085</v>
      </c>
      <c r="F59" s="32">
        <v>66684</v>
      </c>
      <c r="G59" s="32">
        <v>6043</v>
      </c>
      <c r="H59" s="33">
        <v>30578</v>
      </c>
      <c r="I59" s="33">
        <v>4873</v>
      </c>
      <c r="J59" s="24">
        <v>65422</v>
      </c>
      <c r="K59" s="24">
        <v>2791</v>
      </c>
      <c r="L59" s="34">
        <v>57653</v>
      </c>
      <c r="M59" s="34">
        <v>1248</v>
      </c>
      <c r="N59" s="24">
        <v>55455</v>
      </c>
      <c r="O59" s="24">
        <v>2785</v>
      </c>
      <c r="P59" s="34">
        <v>61875</v>
      </c>
      <c r="Q59" s="34">
        <v>1296</v>
      </c>
      <c r="R59" s="24">
        <v>66765</v>
      </c>
      <c r="S59" s="24">
        <v>19</v>
      </c>
      <c r="T59" s="34">
        <v>60912</v>
      </c>
      <c r="U59" s="34">
        <v>0</v>
      </c>
      <c r="V59" s="24"/>
      <c r="W59" s="24"/>
      <c r="X59" s="27"/>
      <c r="Y59" s="27"/>
      <c r="Z59" s="28">
        <f t="shared" si="0"/>
        <v>580278</v>
      </c>
      <c r="AA59" s="28">
        <f t="shared" si="1"/>
        <v>25817</v>
      </c>
    </row>
    <row r="60" spans="1:27">
      <c r="A60" s="36" t="s">
        <v>72</v>
      </c>
      <c r="B60" s="29">
        <v>0</v>
      </c>
      <c r="C60" s="29">
        <v>0</v>
      </c>
      <c r="D60" s="30">
        <v>0</v>
      </c>
      <c r="E60" s="30">
        <v>0</v>
      </c>
      <c r="F60" s="32">
        <v>0</v>
      </c>
      <c r="G60" s="32">
        <v>0</v>
      </c>
      <c r="H60" s="33">
        <v>0</v>
      </c>
      <c r="I60" s="33">
        <v>0</v>
      </c>
      <c r="J60" s="24">
        <v>0</v>
      </c>
      <c r="K60" s="24">
        <v>0</v>
      </c>
      <c r="L60" s="34">
        <v>0</v>
      </c>
      <c r="M60" s="34">
        <v>0</v>
      </c>
      <c r="N60" s="24">
        <v>0</v>
      </c>
      <c r="O60" s="24">
        <v>0</v>
      </c>
      <c r="P60" s="34">
        <v>8082.96</v>
      </c>
      <c r="Q60" s="34">
        <v>0</v>
      </c>
      <c r="R60" s="24">
        <v>6736.11</v>
      </c>
      <c r="S60" s="24">
        <v>0</v>
      </c>
      <c r="T60" s="34">
        <v>5468.96</v>
      </c>
      <c r="U60" s="34">
        <v>0</v>
      </c>
      <c r="V60" s="24"/>
      <c r="W60" s="24"/>
      <c r="X60" s="27"/>
      <c r="Y60" s="27"/>
      <c r="Z60" s="28">
        <f t="shared" si="0"/>
        <v>20288.03</v>
      </c>
      <c r="AA60" s="28">
        <f t="shared" si="1"/>
        <v>0</v>
      </c>
    </row>
    <row r="61" spans="1:27">
      <c r="A61" s="36" t="s">
        <v>73</v>
      </c>
      <c r="B61" s="29">
        <v>2184.38</v>
      </c>
      <c r="C61" s="29">
        <v>0</v>
      </c>
      <c r="D61" s="30">
        <v>2515.96</v>
      </c>
      <c r="E61" s="30">
        <v>0</v>
      </c>
      <c r="F61" s="32">
        <v>2644.7</v>
      </c>
      <c r="G61" s="32">
        <v>0</v>
      </c>
      <c r="H61" s="33">
        <v>2254.6999999999998</v>
      </c>
      <c r="I61" s="33">
        <v>0</v>
      </c>
      <c r="J61" s="24">
        <v>3136.34</v>
      </c>
      <c r="K61" s="24">
        <v>1999.48</v>
      </c>
      <c r="L61" s="34">
        <v>3365.56</v>
      </c>
      <c r="M61" s="34">
        <v>147.58000000000001</v>
      </c>
      <c r="N61" s="24">
        <v>2649.32</v>
      </c>
      <c r="O61" s="24">
        <v>0</v>
      </c>
      <c r="P61" s="34">
        <v>1869.5</v>
      </c>
      <c r="Q61" s="34">
        <v>3161.46</v>
      </c>
      <c r="R61" s="24">
        <v>1253.3800000000001</v>
      </c>
      <c r="S61" s="24">
        <v>837.26</v>
      </c>
      <c r="T61" s="34">
        <v>906.46</v>
      </c>
      <c r="U61" s="34">
        <v>0</v>
      </c>
      <c r="V61" s="24"/>
      <c r="W61" s="24"/>
      <c r="X61" s="27"/>
      <c r="Y61" s="27"/>
      <c r="Z61" s="28">
        <f t="shared" si="0"/>
        <v>22780.3</v>
      </c>
      <c r="AA61" s="28">
        <f t="shared" si="1"/>
        <v>6145.7800000000007</v>
      </c>
    </row>
    <row r="62" spans="1:27">
      <c r="A62" s="36" t="s">
        <v>74</v>
      </c>
      <c r="B62" s="29">
        <v>15609</v>
      </c>
      <c r="C62" s="29">
        <v>26790</v>
      </c>
      <c r="D62" s="30">
        <v>13938</v>
      </c>
      <c r="E62" s="31">
        <v>6211</v>
      </c>
      <c r="F62" s="32">
        <v>14190</v>
      </c>
      <c r="G62" s="32">
        <v>0</v>
      </c>
      <c r="H62" s="33">
        <v>49</v>
      </c>
      <c r="I62" s="33">
        <v>3416</v>
      </c>
      <c r="J62" s="24">
        <v>6085</v>
      </c>
      <c r="K62" s="24">
        <v>21493</v>
      </c>
      <c r="L62" s="34">
        <v>5269</v>
      </c>
      <c r="M62" s="34">
        <v>72338</v>
      </c>
      <c r="N62" s="24">
        <v>3189</v>
      </c>
      <c r="O62" s="24">
        <v>0</v>
      </c>
      <c r="P62" s="34">
        <v>19695</v>
      </c>
      <c r="Q62" s="34">
        <v>2481</v>
      </c>
      <c r="R62" s="24">
        <v>7921</v>
      </c>
      <c r="S62" s="24">
        <v>60388</v>
      </c>
      <c r="T62" s="34">
        <v>15782</v>
      </c>
      <c r="U62" s="34">
        <v>11984</v>
      </c>
      <c r="V62" s="24"/>
      <c r="W62" s="24"/>
      <c r="X62" s="27"/>
      <c r="Y62" s="27"/>
      <c r="Z62" s="28">
        <f t="shared" si="0"/>
        <v>101727</v>
      </c>
      <c r="AA62" s="28">
        <f t="shared" si="1"/>
        <v>205101</v>
      </c>
    </row>
    <row r="63" spans="1:27">
      <c r="A63" s="36" t="s">
        <v>75</v>
      </c>
      <c r="B63" s="29">
        <v>114817</v>
      </c>
      <c r="C63" s="29">
        <v>32655</v>
      </c>
      <c r="D63" s="30">
        <v>94095</v>
      </c>
      <c r="E63" s="30">
        <v>39875</v>
      </c>
      <c r="F63" s="32">
        <v>82148</v>
      </c>
      <c r="G63" s="32">
        <v>40253</v>
      </c>
      <c r="H63" s="33">
        <v>71264</v>
      </c>
      <c r="I63" s="33">
        <v>17001</v>
      </c>
      <c r="J63" s="24">
        <v>108970</v>
      </c>
      <c r="K63" s="24">
        <v>15672</v>
      </c>
      <c r="L63" s="34">
        <v>114504</v>
      </c>
      <c r="M63" s="34">
        <v>11662</v>
      </c>
      <c r="N63" s="24">
        <v>121794</v>
      </c>
      <c r="O63" s="24">
        <v>7359</v>
      </c>
      <c r="P63" s="34">
        <v>89609</v>
      </c>
      <c r="Q63" s="34">
        <v>14816</v>
      </c>
      <c r="R63" s="24">
        <v>83291</v>
      </c>
      <c r="S63" s="24">
        <v>24126</v>
      </c>
      <c r="T63" s="34">
        <v>67252</v>
      </c>
      <c r="U63" s="34">
        <v>6414</v>
      </c>
      <c r="V63" s="24"/>
      <c r="W63" s="24"/>
      <c r="X63" s="27"/>
      <c r="Y63" s="27"/>
      <c r="Z63" s="28">
        <f t="shared" si="0"/>
        <v>947744</v>
      </c>
      <c r="AA63" s="28">
        <f t="shared" si="1"/>
        <v>209833</v>
      </c>
    </row>
    <row r="64" spans="1:27">
      <c r="A64" s="36" t="s">
        <v>76</v>
      </c>
      <c r="B64" s="29">
        <v>3543.44</v>
      </c>
      <c r="C64" s="29">
        <v>700</v>
      </c>
      <c r="D64" s="30">
        <v>8929.0499999999993</v>
      </c>
      <c r="E64" s="30">
        <v>11193.34</v>
      </c>
      <c r="F64" s="32">
        <v>13456.11</v>
      </c>
      <c r="G64" s="32">
        <v>12273.1</v>
      </c>
      <c r="H64" s="33">
        <v>11953.34</v>
      </c>
      <c r="I64" s="33">
        <v>2999.34</v>
      </c>
      <c r="J64" s="24">
        <v>6652.6</v>
      </c>
      <c r="K64" s="24">
        <v>3996.26</v>
      </c>
      <c r="L64" s="34">
        <v>2702.92</v>
      </c>
      <c r="M64" s="34">
        <v>299.66000000000003</v>
      </c>
      <c r="N64" s="24">
        <v>0</v>
      </c>
      <c r="O64" s="24">
        <v>0</v>
      </c>
      <c r="P64" s="34">
        <v>381.6</v>
      </c>
      <c r="Q64" s="34">
        <v>0</v>
      </c>
      <c r="R64" s="24">
        <v>53.54</v>
      </c>
      <c r="S64" s="24">
        <v>0</v>
      </c>
      <c r="T64" s="34">
        <v>637.36</v>
      </c>
      <c r="U64" s="34">
        <v>0</v>
      </c>
      <c r="V64" s="24"/>
      <c r="W64" s="24"/>
      <c r="X64" s="27"/>
      <c r="Y64" s="27"/>
      <c r="Z64" s="28">
        <f t="shared" si="0"/>
        <v>48309.96</v>
      </c>
      <c r="AA64" s="28">
        <f t="shared" si="1"/>
        <v>31461.7</v>
      </c>
    </row>
    <row r="65" spans="1:27">
      <c r="A65" s="36" t="s">
        <v>77</v>
      </c>
      <c r="B65" s="29">
        <v>0</v>
      </c>
      <c r="C65" s="29">
        <v>0</v>
      </c>
      <c r="D65" s="38">
        <v>248</v>
      </c>
      <c r="E65" s="30">
        <v>0</v>
      </c>
      <c r="F65" s="32">
        <v>85</v>
      </c>
      <c r="G65" s="32">
        <v>0</v>
      </c>
      <c r="H65" s="33">
        <v>0</v>
      </c>
      <c r="I65" s="33">
        <v>0</v>
      </c>
      <c r="J65" s="24">
        <v>452</v>
      </c>
      <c r="K65" s="24">
        <v>0</v>
      </c>
      <c r="L65" s="34">
        <v>126</v>
      </c>
      <c r="M65" s="34">
        <v>0</v>
      </c>
      <c r="N65" s="24">
        <v>0</v>
      </c>
      <c r="O65" s="24">
        <v>0</v>
      </c>
      <c r="P65" s="34">
        <v>155</v>
      </c>
      <c r="Q65" s="34">
        <v>0</v>
      </c>
      <c r="R65" s="24">
        <v>25</v>
      </c>
      <c r="S65" s="24">
        <v>0</v>
      </c>
      <c r="T65" s="34">
        <v>0</v>
      </c>
      <c r="U65" s="34">
        <v>0</v>
      </c>
      <c r="V65" s="24"/>
      <c r="W65" s="24"/>
      <c r="X65" s="27"/>
      <c r="Y65" s="27"/>
      <c r="Z65" s="28">
        <f t="shared" si="0"/>
        <v>1091</v>
      </c>
      <c r="AA65" s="28">
        <f t="shared" si="1"/>
        <v>0</v>
      </c>
    </row>
    <row r="66" spans="1:27">
      <c r="A66" s="36" t="s">
        <v>78</v>
      </c>
      <c r="B66" s="29">
        <v>39076.69</v>
      </c>
      <c r="C66" s="29">
        <v>0</v>
      </c>
      <c r="D66" s="30">
        <v>81811.48</v>
      </c>
      <c r="E66" s="30">
        <v>0</v>
      </c>
      <c r="F66" s="32">
        <v>35629.53</v>
      </c>
      <c r="G66" s="32">
        <v>0</v>
      </c>
      <c r="H66" s="33">
        <v>31023.93</v>
      </c>
      <c r="I66" s="33">
        <v>0</v>
      </c>
      <c r="J66" s="24">
        <v>34768.97</v>
      </c>
      <c r="K66" s="24">
        <v>0</v>
      </c>
      <c r="L66" s="34">
        <v>40495.629999999997</v>
      </c>
      <c r="M66" s="34">
        <v>0</v>
      </c>
      <c r="N66" s="24">
        <v>36181.590000000004</v>
      </c>
      <c r="O66" s="24">
        <v>0</v>
      </c>
      <c r="P66" s="34">
        <v>52815.040000000001</v>
      </c>
      <c r="Q66" s="34">
        <v>0</v>
      </c>
      <c r="R66" s="24">
        <v>12020.26</v>
      </c>
      <c r="S66" s="24">
        <v>0</v>
      </c>
      <c r="T66" s="34">
        <v>60982.07</v>
      </c>
      <c r="U66" s="34">
        <v>0</v>
      </c>
      <c r="V66" s="24"/>
      <c r="W66" s="24"/>
      <c r="X66" s="27"/>
      <c r="Y66" s="27"/>
      <c r="Z66" s="28">
        <f t="shared" si="0"/>
        <v>424805.19</v>
      </c>
      <c r="AA66" s="28">
        <f t="shared" si="1"/>
        <v>0</v>
      </c>
    </row>
    <row r="67" spans="1:27">
      <c r="A67" s="36" t="s">
        <v>79</v>
      </c>
      <c r="B67" s="29">
        <v>0</v>
      </c>
      <c r="C67" s="29">
        <v>0</v>
      </c>
      <c r="D67" s="30">
        <v>0</v>
      </c>
      <c r="E67" s="30">
        <v>0</v>
      </c>
      <c r="F67" s="32">
        <v>0</v>
      </c>
      <c r="G67" s="32">
        <v>0</v>
      </c>
      <c r="H67" s="33">
        <v>0</v>
      </c>
      <c r="I67" s="33">
        <v>0</v>
      </c>
      <c r="J67" s="24">
        <v>0</v>
      </c>
      <c r="K67" s="24">
        <v>0</v>
      </c>
      <c r="L67" s="34">
        <v>0</v>
      </c>
      <c r="M67" s="34">
        <v>0</v>
      </c>
      <c r="N67" s="24">
        <v>0</v>
      </c>
      <c r="O67" s="24">
        <v>0</v>
      </c>
      <c r="P67" s="34">
        <v>0</v>
      </c>
      <c r="Q67" s="34">
        <v>0</v>
      </c>
      <c r="R67" s="24">
        <v>0</v>
      </c>
      <c r="S67" s="24">
        <v>0</v>
      </c>
      <c r="T67" s="34">
        <v>0</v>
      </c>
      <c r="U67" s="34">
        <v>0</v>
      </c>
      <c r="V67" s="24"/>
      <c r="W67" s="24"/>
      <c r="X67" s="27"/>
      <c r="Y67" s="27"/>
      <c r="Z67" s="28">
        <f t="shared" si="0"/>
        <v>0</v>
      </c>
      <c r="AA67" s="28">
        <f t="shared" si="1"/>
        <v>0</v>
      </c>
    </row>
    <row r="68" spans="1:27">
      <c r="A68" s="36" t="s">
        <v>80</v>
      </c>
      <c r="B68" s="29">
        <v>25990.65</v>
      </c>
      <c r="C68" s="29">
        <v>0</v>
      </c>
      <c r="D68" s="30">
        <v>42386.69</v>
      </c>
      <c r="E68" s="30">
        <v>0</v>
      </c>
      <c r="F68" s="32">
        <v>20353.18</v>
      </c>
      <c r="G68" s="32">
        <v>0</v>
      </c>
      <c r="H68" s="33">
        <v>14622.52</v>
      </c>
      <c r="I68" s="33">
        <v>0</v>
      </c>
      <c r="J68" s="24">
        <v>22784.42</v>
      </c>
      <c r="K68" s="24">
        <v>0</v>
      </c>
      <c r="L68" s="34">
        <v>24385.68</v>
      </c>
      <c r="M68" s="34">
        <v>0</v>
      </c>
      <c r="N68" s="24">
        <v>37688.58</v>
      </c>
      <c r="O68" s="24">
        <v>0</v>
      </c>
      <c r="P68" s="34">
        <v>38845.64</v>
      </c>
      <c r="Q68" s="34">
        <v>0</v>
      </c>
      <c r="R68" s="24">
        <v>23080.84</v>
      </c>
      <c r="S68" s="24">
        <v>0</v>
      </c>
      <c r="T68" s="34">
        <v>16111.62</v>
      </c>
      <c r="U68" s="34">
        <v>0</v>
      </c>
      <c r="V68" s="24"/>
      <c r="W68" s="24"/>
      <c r="X68" s="27"/>
      <c r="Y68" s="27"/>
      <c r="Z68" s="28">
        <f t="shared" si="0"/>
        <v>266249.82</v>
      </c>
      <c r="AA68" s="28">
        <f t="shared" si="1"/>
        <v>0</v>
      </c>
    </row>
    <row r="69" spans="1:27">
      <c r="A69" s="36" t="s">
        <v>81</v>
      </c>
      <c r="B69" s="29">
        <v>0</v>
      </c>
      <c r="C69" s="29">
        <v>0</v>
      </c>
      <c r="D69" s="38">
        <v>0</v>
      </c>
      <c r="E69" s="30">
        <v>0</v>
      </c>
      <c r="F69" s="32">
        <v>0</v>
      </c>
      <c r="G69" s="32">
        <v>0</v>
      </c>
      <c r="H69" s="33">
        <v>0</v>
      </c>
      <c r="I69" s="33">
        <v>0</v>
      </c>
      <c r="J69" s="24">
        <v>0</v>
      </c>
      <c r="K69" s="24">
        <v>0</v>
      </c>
      <c r="L69" s="34">
        <v>0</v>
      </c>
      <c r="M69" s="34">
        <v>0</v>
      </c>
      <c r="N69" s="24">
        <v>0</v>
      </c>
      <c r="O69" s="24">
        <v>0</v>
      </c>
      <c r="P69" s="34">
        <v>0</v>
      </c>
      <c r="Q69" s="34">
        <v>0</v>
      </c>
      <c r="R69" s="24">
        <v>0</v>
      </c>
      <c r="S69" s="24">
        <v>0</v>
      </c>
      <c r="T69" s="34">
        <v>0</v>
      </c>
      <c r="U69" s="34">
        <v>0</v>
      </c>
      <c r="V69" s="24"/>
      <c r="W69" s="24"/>
      <c r="X69" s="27"/>
      <c r="Y69" s="27"/>
      <c r="Z69" s="28">
        <f t="shared" ref="Z69:Z75" si="2">B69+D69+F69+H69+J69+L69+N69+P69+R69+T69+V69+X69</f>
        <v>0</v>
      </c>
      <c r="AA69" s="28">
        <f t="shared" ref="AA69:AA75" si="3">C69+E69+G69+I69+K69+M69+O69+Q69+S69+U69</f>
        <v>0</v>
      </c>
    </row>
    <row r="70" spans="1:27">
      <c r="A70" s="36" t="s">
        <v>82</v>
      </c>
      <c r="B70" s="29">
        <v>0</v>
      </c>
      <c r="C70" s="29">
        <v>0</v>
      </c>
      <c r="D70" s="30">
        <v>0</v>
      </c>
      <c r="E70" s="30">
        <v>0</v>
      </c>
      <c r="F70" s="32">
        <v>0</v>
      </c>
      <c r="G70" s="32">
        <v>0</v>
      </c>
      <c r="H70" s="33">
        <v>0</v>
      </c>
      <c r="I70" s="33">
        <v>0</v>
      </c>
      <c r="J70" s="24">
        <v>0</v>
      </c>
      <c r="K70" s="24">
        <v>0</v>
      </c>
      <c r="L70" s="34">
        <v>0</v>
      </c>
      <c r="M70" s="34">
        <v>0</v>
      </c>
      <c r="N70" s="24">
        <v>0</v>
      </c>
      <c r="O70" s="24">
        <v>0</v>
      </c>
      <c r="P70" s="34">
        <v>0</v>
      </c>
      <c r="Q70" s="34">
        <v>0</v>
      </c>
      <c r="R70" s="24">
        <v>0</v>
      </c>
      <c r="S70" s="24">
        <v>0</v>
      </c>
      <c r="T70" s="34">
        <v>0</v>
      </c>
      <c r="U70" s="34">
        <v>0</v>
      </c>
      <c r="V70" s="24"/>
      <c r="W70" s="24"/>
      <c r="X70" s="27"/>
      <c r="Y70" s="27"/>
      <c r="Z70" s="28">
        <f t="shared" si="2"/>
        <v>0</v>
      </c>
      <c r="AA70" s="28">
        <f t="shared" si="3"/>
        <v>0</v>
      </c>
    </row>
    <row r="71" spans="1:27">
      <c r="A71" s="42" t="s">
        <v>83</v>
      </c>
      <c r="B71" s="40">
        <v>0</v>
      </c>
      <c r="C71" s="40">
        <v>0</v>
      </c>
      <c r="D71" s="43">
        <v>0</v>
      </c>
      <c r="E71" s="43">
        <v>0</v>
      </c>
      <c r="F71" s="44">
        <v>0</v>
      </c>
      <c r="G71" s="44">
        <v>0</v>
      </c>
      <c r="H71" s="33">
        <v>0</v>
      </c>
      <c r="I71" s="33">
        <v>0</v>
      </c>
      <c r="J71" s="24">
        <v>0</v>
      </c>
      <c r="K71" s="24">
        <v>0</v>
      </c>
      <c r="L71" s="34">
        <v>0</v>
      </c>
      <c r="M71" s="34">
        <v>0</v>
      </c>
      <c r="N71" s="24">
        <v>0</v>
      </c>
      <c r="O71" s="24">
        <v>0</v>
      </c>
      <c r="P71" s="34">
        <v>0</v>
      </c>
      <c r="Q71" s="34">
        <v>0</v>
      </c>
      <c r="R71" s="24">
        <v>0</v>
      </c>
      <c r="S71" s="24">
        <v>0</v>
      </c>
      <c r="T71" s="34">
        <v>0</v>
      </c>
      <c r="U71" s="34">
        <v>0</v>
      </c>
      <c r="V71" s="24"/>
      <c r="W71" s="24"/>
      <c r="X71" s="27"/>
      <c r="Y71" s="27"/>
      <c r="Z71" s="28">
        <f t="shared" si="2"/>
        <v>0</v>
      </c>
      <c r="AA71" s="28">
        <f t="shared" si="3"/>
        <v>0</v>
      </c>
    </row>
    <row r="72" spans="1:27">
      <c r="A72" s="42" t="s">
        <v>84</v>
      </c>
      <c r="B72" s="40">
        <v>1721</v>
      </c>
      <c r="C72" s="40">
        <v>0</v>
      </c>
      <c r="D72" s="43">
        <v>4755</v>
      </c>
      <c r="E72" s="43">
        <v>0</v>
      </c>
      <c r="F72" s="24">
        <v>5746</v>
      </c>
      <c r="G72" s="24">
        <v>0</v>
      </c>
      <c r="H72" s="33">
        <v>2116</v>
      </c>
      <c r="I72" s="33">
        <v>0</v>
      </c>
      <c r="J72" s="24">
        <v>5056</v>
      </c>
      <c r="K72" s="24">
        <v>0</v>
      </c>
      <c r="L72" s="34">
        <v>8429</v>
      </c>
      <c r="M72" s="34">
        <v>558</v>
      </c>
      <c r="N72" s="24">
        <v>6328</v>
      </c>
      <c r="O72" s="24">
        <v>0</v>
      </c>
      <c r="P72" s="34">
        <v>4875</v>
      </c>
      <c r="Q72" s="34">
        <v>54</v>
      </c>
      <c r="R72" s="24">
        <v>4859</v>
      </c>
      <c r="S72" s="24">
        <v>0</v>
      </c>
      <c r="T72" s="34">
        <v>6129</v>
      </c>
      <c r="U72" s="34">
        <v>0</v>
      </c>
      <c r="V72" s="24"/>
      <c r="W72" s="24"/>
      <c r="X72" s="27"/>
      <c r="Y72" s="27"/>
      <c r="Z72" s="28">
        <f t="shared" si="2"/>
        <v>50014</v>
      </c>
      <c r="AA72" s="28">
        <f t="shared" si="3"/>
        <v>612</v>
      </c>
    </row>
    <row r="73" spans="1:27">
      <c r="A73" s="36" t="s">
        <v>85</v>
      </c>
      <c r="B73" s="40">
        <v>0</v>
      </c>
      <c r="C73" s="40">
        <v>0</v>
      </c>
      <c r="D73" s="43">
        <v>3136.5</v>
      </c>
      <c r="E73" s="43">
        <v>0</v>
      </c>
      <c r="F73" s="24">
        <v>9641.5</v>
      </c>
      <c r="G73" s="24">
        <v>0</v>
      </c>
      <c r="H73" s="33">
        <v>1505.5</v>
      </c>
      <c r="I73" s="33">
        <v>0</v>
      </c>
      <c r="J73" s="24">
        <v>11937.5</v>
      </c>
      <c r="K73" s="24">
        <v>0</v>
      </c>
      <c r="L73" s="34">
        <v>14236.5</v>
      </c>
      <c r="M73" s="34">
        <v>0</v>
      </c>
      <c r="N73" s="24">
        <v>18673</v>
      </c>
      <c r="O73" s="24">
        <v>0</v>
      </c>
      <c r="P73" s="34">
        <v>0</v>
      </c>
      <c r="Q73" s="34">
        <v>0</v>
      </c>
      <c r="R73" s="45">
        <f>3781+5246.8</f>
        <v>9027.7999999999993</v>
      </c>
      <c r="S73" s="24">
        <v>0</v>
      </c>
      <c r="T73" s="34">
        <v>7704</v>
      </c>
      <c r="U73" s="34">
        <v>0</v>
      </c>
      <c r="V73" s="24"/>
      <c r="W73" s="24"/>
      <c r="X73" s="27"/>
      <c r="Y73" s="27"/>
      <c r="Z73" s="28">
        <f t="shared" si="2"/>
        <v>75862.3</v>
      </c>
      <c r="AA73" s="28">
        <f t="shared" si="3"/>
        <v>0</v>
      </c>
    </row>
    <row r="74" spans="1:27">
      <c r="A74" s="36" t="s">
        <v>86</v>
      </c>
      <c r="B74" s="40">
        <v>2940</v>
      </c>
      <c r="C74" s="40">
        <v>0</v>
      </c>
      <c r="D74" s="43">
        <v>524</v>
      </c>
      <c r="E74" s="43">
        <v>0</v>
      </c>
      <c r="F74" s="24">
        <v>0</v>
      </c>
      <c r="G74" s="24">
        <v>0</v>
      </c>
      <c r="H74" s="33">
        <v>0</v>
      </c>
      <c r="I74" s="33">
        <v>0</v>
      </c>
      <c r="J74" s="24">
        <v>0</v>
      </c>
      <c r="K74" s="24">
        <v>0</v>
      </c>
      <c r="L74" s="34">
        <v>0</v>
      </c>
      <c r="M74" s="34">
        <v>0</v>
      </c>
      <c r="N74" s="24">
        <v>0</v>
      </c>
      <c r="O74" s="24">
        <v>0</v>
      </c>
      <c r="P74" s="34">
        <v>0</v>
      </c>
      <c r="Q74" s="34">
        <v>0</v>
      </c>
      <c r="R74" s="45">
        <v>0</v>
      </c>
      <c r="S74" s="24">
        <v>0</v>
      </c>
      <c r="T74" s="34">
        <v>0</v>
      </c>
      <c r="U74" s="34">
        <v>0</v>
      </c>
      <c r="V74" s="24"/>
      <c r="W74" s="24"/>
      <c r="X74" s="27"/>
      <c r="Y74" s="27"/>
      <c r="Z74" s="46">
        <f t="shared" si="2"/>
        <v>3464</v>
      </c>
      <c r="AA74" s="28">
        <f t="shared" si="3"/>
        <v>0</v>
      </c>
    </row>
    <row r="75" spans="1:27" ht="21" thickBot="1">
      <c r="A75" s="47" t="s">
        <v>87</v>
      </c>
      <c r="B75" s="48">
        <v>0</v>
      </c>
      <c r="C75" s="49">
        <v>0</v>
      </c>
      <c r="D75" s="50">
        <v>0</v>
      </c>
      <c r="E75" s="50">
        <v>0</v>
      </c>
      <c r="F75" s="51">
        <v>1897</v>
      </c>
      <c r="G75" s="51">
        <v>0</v>
      </c>
      <c r="H75" s="52">
        <v>0</v>
      </c>
      <c r="I75" s="52">
        <v>0</v>
      </c>
      <c r="J75" s="51">
        <v>0</v>
      </c>
      <c r="K75" s="51">
        <v>0</v>
      </c>
      <c r="L75" s="53">
        <v>0</v>
      </c>
      <c r="M75" s="53">
        <v>0</v>
      </c>
      <c r="N75" s="51">
        <v>0</v>
      </c>
      <c r="O75" s="51">
        <v>0</v>
      </c>
      <c r="P75" s="53">
        <v>0</v>
      </c>
      <c r="Q75" s="53">
        <v>0</v>
      </c>
      <c r="R75" s="54">
        <v>0</v>
      </c>
      <c r="S75" s="51">
        <v>0</v>
      </c>
      <c r="T75" s="53">
        <v>0</v>
      </c>
      <c r="U75" s="53">
        <v>0</v>
      </c>
      <c r="V75" s="51"/>
      <c r="W75" s="51"/>
      <c r="X75" s="55"/>
      <c r="Y75" s="55"/>
      <c r="Z75" s="46">
        <f t="shared" si="2"/>
        <v>1897</v>
      </c>
      <c r="AA75" s="28">
        <f t="shared" si="3"/>
        <v>0</v>
      </c>
    </row>
    <row r="76" spans="1:27" ht="21.75" thickTop="1" thickBot="1">
      <c r="A76" s="56" t="s">
        <v>88</v>
      </c>
      <c r="B76" s="57">
        <f t="shared" ref="B76:M76" si="4">SUM(B4:B75)</f>
        <v>636815.68999999983</v>
      </c>
      <c r="C76" s="57">
        <f t="shared" si="4"/>
        <v>332040.99</v>
      </c>
      <c r="D76" s="57">
        <f t="shared" si="4"/>
        <v>758356.49</v>
      </c>
      <c r="E76" s="57">
        <f t="shared" si="4"/>
        <v>702952.39</v>
      </c>
      <c r="F76" s="57">
        <f t="shared" si="4"/>
        <v>676094.53</v>
      </c>
      <c r="G76" s="57">
        <f t="shared" si="4"/>
        <v>540407.42999999993</v>
      </c>
      <c r="H76" s="57">
        <f t="shared" si="4"/>
        <v>513917.18600000005</v>
      </c>
      <c r="I76" s="57">
        <f t="shared" si="4"/>
        <v>264421.67000000004</v>
      </c>
      <c r="J76" s="57">
        <f t="shared" si="4"/>
        <v>703572.98200000008</v>
      </c>
      <c r="K76" s="57">
        <f t="shared" si="4"/>
        <v>486446.23</v>
      </c>
      <c r="L76" s="57">
        <f t="shared" si="4"/>
        <v>642622.28000000014</v>
      </c>
      <c r="M76" s="57">
        <f t="shared" si="4"/>
        <v>565479.1590000001</v>
      </c>
      <c r="N76" s="57">
        <f>SUM(N4:N75)</f>
        <v>682719.58599999989</v>
      </c>
      <c r="O76" s="57">
        <f t="shared" ref="O76:U76" si="5">SUM(O4:O75)</f>
        <v>456788.82699999999</v>
      </c>
      <c r="P76" s="57">
        <f t="shared" si="5"/>
        <v>677612.3899999999</v>
      </c>
      <c r="Q76" s="57">
        <f t="shared" si="5"/>
        <v>400597.00099999999</v>
      </c>
      <c r="R76" s="57">
        <f t="shared" si="5"/>
        <v>509584.28</v>
      </c>
      <c r="S76" s="57">
        <f t="shared" si="5"/>
        <v>566281.92800000007</v>
      </c>
      <c r="T76" s="57">
        <f t="shared" si="5"/>
        <v>550556.75000000012</v>
      </c>
      <c r="U76" s="57">
        <f t="shared" si="5"/>
        <v>418810.34700000001</v>
      </c>
      <c r="V76" s="58">
        <f>SUM(V4:V74)</f>
        <v>0</v>
      </c>
      <c r="W76" s="59">
        <f>SUM(W4:W74)</f>
        <v>0</v>
      </c>
      <c r="X76" s="60">
        <f>SUM(X4:X74)</f>
        <v>0</v>
      </c>
      <c r="Y76" s="60">
        <f>SUM(Y4:Y74)</f>
        <v>0</v>
      </c>
      <c r="Z76" s="61">
        <f>SUM(Z4:Z75)</f>
        <v>6351852.1639999999</v>
      </c>
      <c r="AA76" s="62">
        <f>SUM(AA4:AA75)</f>
        <v>4734225.972000001</v>
      </c>
    </row>
    <row r="77" spans="1:27" ht="21" thickTop="1">
      <c r="B77" s="64"/>
      <c r="C77" s="64"/>
      <c r="D77" s="64"/>
      <c r="E77" s="64"/>
      <c r="F77" s="64"/>
      <c r="G77" s="64"/>
      <c r="H77" s="64"/>
      <c r="I77" s="64"/>
    </row>
    <row r="78" spans="1:27" ht="24.75" thickBot="1">
      <c r="C78" s="67"/>
      <c r="D78" s="67"/>
      <c r="E78" s="67"/>
      <c r="N78" s="68"/>
      <c r="O78" s="69"/>
      <c r="P78" s="70" t="s">
        <v>89</v>
      </c>
      <c r="Q78" s="70"/>
      <c r="R78" s="70"/>
      <c r="S78" s="70"/>
      <c r="T78" s="71">
        <f>Z76+AA76</f>
        <v>11086078.136</v>
      </c>
    </row>
    <row r="79" spans="1:27" ht="41.25" customHeight="1" thickTop="1" thickBot="1">
      <c r="E79" s="67"/>
      <c r="F79" s="72" t="s">
        <v>90</v>
      </c>
      <c r="G79" s="73"/>
      <c r="H79" s="73"/>
      <c r="I79" s="73"/>
      <c r="J79" s="73"/>
      <c r="K79" s="74"/>
      <c r="L79" s="67"/>
      <c r="N79" s="68"/>
      <c r="O79" s="75"/>
      <c r="P79" s="70" t="s">
        <v>91</v>
      </c>
      <c r="Q79" s="70"/>
      <c r="R79" s="70"/>
      <c r="S79" s="70"/>
      <c r="T79" s="71">
        <f>Z76</f>
        <v>6351852.1639999999</v>
      </c>
      <c r="U79" s="76"/>
      <c r="Y79" s="67"/>
    </row>
    <row r="80" spans="1:27" ht="24.75" thickTop="1">
      <c r="D80" s="67">
        <v>677991</v>
      </c>
      <c r="E80" s="67"/>
      <c r="I80" s="67"/>
      <c r="N80" s="77"/>
      <c r="O80" s="69"/>
      <c r="P80" s="70" t="s">
        <v>92</v>
      </c>
      <c r="Q80" s="70"/>
      <c r="R80" s="70"/>
      <c r="S80" s="70"/>
      <c r="T80" s="71">
        <f>AA76</f>
        <v>4734225.972000001</v>
      </c>
      <c r="Z80" s="67"/>
    </row>
    <row r="81" spans="4:27" ht="21" thickBot="1">
      <c r="D81" s="67">
        <f>F76-D80</f>
        <v>-1896.4699999999721</v>
      </c>
      <c r="M81" s="78"/>
      <c r="N81" s="78"/>
      <c r="O81" s="78"/>
      <c r="P81" s="78"/>
      <c r="Q81" s="78"/>
      <c r="R81" s="78"/>
      <c r="S81" s="78"/>
      <c r="Z81" s="67"/>
      <c r="AA81" s="67"/>
    </row>
    <row r="82" spans="4:27" ht="32.25" customHeight="1" thickTop="1" thickBot="1">
      <c r="E82" s="79" t="s">
        <v>93</v>
      </c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1"/>
      <c r="AA82" s="67"/>
    </row>
    <row r="83" spans="4:27" ht="21" thickTop="1"/>
    <row r="85" spans="4:27">
      <c r="O85" s="67"/>
      <c r="Q85" s="67"/>
    </row>
  </sheetData>
  <mergeCells count="19">
    <mergeCell ref="P80:S80"/>
    <mergeCell ref="E82:S82"/>
    <mergeCell ref="T2:U2"/>
    <mergeCell ref="V2:W2"/>
    <mergeCell ref="X2:Y2"/>
    <mergeCell ref="Z2:AA2"/>
    <mergeCell ref="P78:S78"/>
    <mergeCell ref="F79:K79"/>
    <mergeCell ref="P79:S79"/>
    <mergeCell ref="A1:AA1"/>
    <mergeCell ref="B2:C2"/>
    <mergeCell ref="D2:E2"/>
    <mergeCell ref="F2:G2"/>
    <mergeCell ref="H2:I2"/>
    <mergeCell ref="J2:K2"/>
    <mergeCell ref="L2:M2"/>
    <mergeCell ref="N2:O2"/>
    <mergeCell ref="P2:Q2"/>
    <mergeCell ref="R2:S2"/>
  </mergeCells>
  <printOptions horizontalCentered="1" verticalCentered="1"/>
  <pageMargins left="0" right="0" top="0" bottom="0" header="0" footer="0"/>
  <pageSetup paperSize="9" scale="3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صادرات 95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lak-User</dc:creator>
  <cp:lastModifiedBy>lak-User</cp:lastModifiedBy>
  <dcterms:created xsi:type="dcterms:W3CDTF">2017-02-18T09:10:16Z</dcterms:created>
  <dcterms:modified xsi:type="dcterms:W3CDTF">2017-02-18T09:10:37Z</dcterms:modified>
</cp:coreProperties>
</file>